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001 - Bourací práce" sheetId="2" r:id="rId2"/>
    <sheet name="SO 002 - Sejmutí ornice" sheetId="3" r:id="rId3"/>
    <sheet name="SO 003 - Kácení" sheetId="4" r:id="rId4"/>
    <sheet name="SO 101 - Oprava vozovek a..." sheetId="5" r:id="rId5"/>
    <sheet name="SO 301 - Oprava odvodnění" sheetId="6" r:id="rId6"/>
    <sheet name="SO 801 - Ohumusování a za..." sheetId="7" r:id="rId7"/>
    <sheet name="SO 802 - Sadové úpravy" sheetId="8" r:id="rId8"/>
    <sheet name="DIR - Realizace DIR" sheetId="9" r:id="rId9"/>
    <sheet name="ORN - Ostatní rozpočtové ..." sheetId="10" r:id="rId10"/>
    <sheet name="VRN - Vedlejší rozpočtové..." sheetId="11" r:id="rId11"/>
    <sheet name="Pokyny pro vyplnění" sheetId="12" r:id="rId12"/>
  </sheets>
  <definedNames>
    <definedName name="_xlnm.Print_Area" localSheetId="0">'Rekapitulace stavby'!$D$4:$AO$36,'Rekapitulace stavby'!$C$42:$AQ$65</definedName>
    <definedName name="_xlnm.Print_Titles" localSheetId="0">'Rekapitulace stavby'!$52:$52</definedName>
    <definedName name="_xlnm._FilterDatabase" localSheetId="1" hidden="1">'SO 001 - Bourací práce'!$C$82:$K$246</definedName>
    <definedName name="_xlnm.Print_Area" localSheetId="1">'SO 001 - Bourací práce'!$C$4:$J$39,'SO 001 - Bourací práce'!$C$45:$J$64,'SO 001 - Bourací práce'!$C$70:$K$246</definedName>
    <definedName name="_xlnm.Print_Titles" localSheetId="1">'SO 001 - Bourací práce'!$82:$82</definedName>
    <definedName name="_xlnm._FilterDatabase" localSheetId="2" hidden="1">'SO 002 - Sejmutí ornice'!$C$80:$K$90</definedName>
    <definedName name="_xlnm.Print_Area" localSheetId="2">'SO 002 - Sejmutí ornice'!$C$4:$J$39,'SO 002 - Sejmutí ornice'!$C$45:$J$62,'SO 002 - Sejmutí ornice'!$C$68:$K$90</definedName>
    <definedName name="_xlnm.Print_Titles" localSheetId="2">'SO 002 - Sejmutí ornice'!$80:$80</definedName>
    <definedName name="_xlnm._FilterDatabase" localSheetId="3" hidden="1">'SO 003 - Kácení'!$C$81:$K$120</definedName>
    <definedName name="_xlnm.Print_Area" localSheetId="3">'SO 003 - Kácení'!$C$4:$J$39,'SO 003 - Kácení'!$C$45:$J$63,'SO 003 - Kácení'!$C$69:$K$120</definedName>
    <definedName name="_xlnm.Print_Titles" localSheetId="3">'SO 003 - Kácení'!$81:$81</definedName>
    <definedName name="_xlnm._FilterDatabase" localSheetId="4" hidden="1">'SO 101 - Oprava vozovek a...'!$C$90:$K$535</definedName>
    <definedName name="_xlnm.Print_Area" localSheetId="4">'SO 101 - Oprava vozovek a...'!$C$4:$J$39,'SO 101 - Oprava vozovek a...'!$C$45:$J$72,'SO 101 - Oprava vozovek a...'!$C$78:$K$535</definedName>
    <definedName name="_xlnm.Print_Titles" localSheetId="4">'SO 101 - Oprava vozovek a...'!$90:$90</definedName>
    <definedName name="_xlnm._FilterDatabase" localSheetId="5" hidden="1">'SO 301 - Oprava odvodnění'!$C$84:$K$200</definedName>
    <definedName name="_xlnm.Print_Area" localSheetId="5">'SO 301 - Oprava odvodnění'!$C$4:$J$39,'SO 301 - Oprava odvodnění'!$C$45:$J$66,'SO 301 - Oprava odvodnění'!$C$72:$K$200</definedName>
    <definedName name="_xlnm.Print_Titles" localSheetId="5">'SO 301 - Oprava odvodnění'!$84:$84</definedName>
    <definedName name="_xlnm._FilterDatabase" localSheetId="6" hidden="1">'SO 801 - Ohumusování a za...'!$C$80:$K$102</definedName>
    <definedName name="_xlnm.Print_Area" localSheetId="6">'SO 801 - Ohumusování a za...'!$C$4:$J$39,'SO 801 - Ohumusování a za...'!$C$45:$J$62,'SO 801 - Ohumusování a za...'!$C$68:$K$102</definedName>
    <definedName name="_xlnm.Print_Titles" localSheetId="6">'SO 801 - Ohumusování a za...'!$80:$80</definedName>
    <definedName name="_xlnm._FilterDatabase" localSheetId="7" hidden="1">'SO 802 - Sadové úpravy'!$C$82:$K$105</definedName>
    <definedName name="_xlnm.Print_Area" localSheetId="7">'SO 802 - Sadové úpravy'!$C$4:$J$39,'SO 802 - Sadové úpravy'!$C$45:$J$64,'SO 802 - Sadové úpravy'!$C$70:$K$105</definedName>
    <definedName name="_xlnm.Print_Titles" localSheetId="7">'SO 802 - Sadové úpravy'!$82:$82</definedName>
    <definedName name="_xlnm._FilterDatabase" localSheetId="8" hidden="1">'DIR - Realizace DIR'!$C$85:$K$429</definedName>
    <definedName name="_xlnm.Print_Area" localSheetId="8">'DIR - Realizace DIR'!$C$4:$J$39,'DIR - Realizace DIR'!$C$45:$J$67,'DIR - Realizace DIR'!$C$73:$K$429</definedName>
    <definedName name="_xlnm.Print_Titles" localSheetId="8">'DIR - Realizace DIR'!$85:$85</definedName>
    <definedName name="_xlnm._FilterDatabase" localSheetId="9" hidden="1">'ORN - Ostatní rozpočtové ...'!$C$82:$K$101</definedName>
    <definedName name="_xlnm.Print_Area" localSheetId="9">'ORN - Ostatní rozpočtové ...'!$C$4:$J$39,'ORN - Ostatní rozpočtové ...'!$C$45:$J$64,'ORN - Ostatní rozpočtové ...'!$C$70:$K$101</definedName>
    <definedName name="_xlnm.Print_Titles" localSheetId="9">'ORN - Ostatní rozpočtové ...'!$82:$82</definedName>
    <definedName name="_xlnm._FilterDatabase" localSheetId="10" hidden="1">'VRN - Vedlejší rozpočtové...'!$C$83:$K$105</definedName>
    <definedName name="_xlnm.Print_Area" localSheetId="10">'VRN - Vedlejší rozpočtové...'!$C$4:$J$39,'VRN - Vedlejší rozpočtové...'!$C$45:$J$65,'VRN - Vedlejší rozpočtové...'!$C$71:$K$105</definedName>
    <definedName name="_xlnm.Print_Titles" localSheetId="10">'VRN - Vedlejší rozpočtové...'!$83:$83</definedName>
    <definedName name="_xlnm.Print_Area" localSheetId="11">'Pokyny pro vyplnění'!$B$2:$K$71,'Pokyny pro vyplnění'!$B$74:$K$118,'Pokyny pro vyplnění'!$B$121:$K$161,'Pokyny pro vyplnění'!$B$164:$K$218</definedName>
  </definedNames>
  <calcPr/>
</workbook>
</file>

<file path=xl/calcChain.xml><?xml version="1.0" encoding="utf-8"?>
<calcChain xmlns="http://schemas.openxmlformats.org/spreadsheetml/2006/main">
  <c i="11" l="1" r="J37"/>
  <c r="J36"/>
  <c i="1" r="AY64"/>
  <c i="11" r="J35"/>
  <c i="1" r="AX64"/>
  <c i="11" r="BI102"/>
  <c r="BH102"/>
  <c r="BG102"/>
  <c r="BF102"/>
  <c r="T102"/>
  <c r="T101"/>
  <c r="R102"/>
  <c r="R101"/>
  <c r="P102"/>
  <c r="P101"/>
  <c r="BI99"/>
  <c r="BH99"/>
  <c r="BG99"/>
  <c r="BF99"/>
  <c r="T99"/>
  <c r="T98"/>
  <c r="R99"/>
  <c r="R98"/>
  <c r="P99"/>
  <c r="P98"/>
  <c r="BI96"/>
  <c r="BH96"/>
  <c r="BG96"/>
  <c r="BF96"/>
  <c r="T96"/>
  <c r="T95"/>
  <c r="R96"/>
  <c r="R95"/>
  <c r="P96"/>
  <c r="P95"/>
  <c r="BI91"/>
  <c r="BH91"/>
  <c r="BG91"/>
  <c r="BF91"/>
  <c r="T91"/>
  <c r="R91"/>
  <c r="P91"/>
  <c r="BI89"/>
  <c r="BH89"/>
  <c r="BG89"/>
  <c r="BF89"/>
  <c r="T89"/>
  <c r="R89"/>
  <c r="P89"/>
  <c r="BI87"/>
  <c r="BH87"/>
  <c r="BG87"/>
  <c r="BF87"/>
  <c r="T87"/>
  <c r="R87"/>
  <c r="P87"/>
  <c r="J81"/>
  <c r="J80"/>
  <c r="F80"/>
  <c r="F78"/>
  <c r="E76"/>
  <c r="J55"/>
  <c r="J54"/>
  <c r="F54"/>
  <c r="F52"/>
  <c r="E50"/>
  <c r="J18"/>
  <c r="E18"/>
  <c r="F81"/>
  <c r="J17"/>
  <c r="J12"/>
  <c r="J78"/>
  <c r="E7"/>
  <c r="E74"/>
  <c i="10" r="J37"/>
  <c r="J36"/>
  <c i="1" r="AY63"/>
  <c i="10" r="J35"/>
  <c i="1" r="AX63"/>
  <c i="10" r="BI100"/>
  <c r="BH100"/>
  <c r="BG100"/>
  <c r="BF100"/>
  <c r="T100"/>
  <c r="R100"/>
  <c r="P100"/>
  <c r="BI98"/>
  <c r="BH98"/>
  <c r="BG98"/>
  <c r="BF98"/>
  <c r="T98"/>
  <c r="R98"/>
  <c r="P98"/>
  <c r="BI95"/>
  <c r="BH95"/>
  <c r="BG95"/>
  <c r="BF95"/>
  <c r="T95"/>
  <c r="R95"/>
  <c r="P95"/>
  <c r="BI94"/>
  <c r="BH94"/>
  <c r="BG94"/>
  <c r="BF94"/>
  <c r="T94"/>
  <c r="R94"/>
  <c r="P94"/>
  <c r="BI93"/>
  <c r="BH93"/>
  <c r="BG93"/>
  <c r="BF93"/>
  <c r="T93"/>
  <c r="R93"/>
  <c r="P93"/>
  <c r="BI92"/>
  <c r="BH92"/>
  <c r="BG92"/>
  <c r="BF92"/>
  <c r="T92"/>
  <c r="R92"/>
  <c r="P92"/>
  <c r="BI91"/>
  <c r="BH91"/>
  <c r="BG91"/>
  <c r="BF91"/>
  <c r="T91"/>
  <c r="R91"/>
  <c r="P91"/>
  <c r="BI88"/>
  <c r="BH88"/>
  <c r="BG88"/>
  <c r="BF88"/>
  <c r="T88"/>
  <c r="R88"/>
  <c r="P88"/>
  <c r="BI87"/>
  <c r="BH87"/>
  <c r="BG87"/>
  <c r="BF87"/>
  <c r="T87"/>
  <c r="R87"/>
  <c r="P87"/>
  <c r="BI86"/>
  <c r="BH86"/>
  <c r="BG86"/>
  <c r="BF86"/>
  <c r="T86"/>
  <c r="R86"/>
  <c r="P86"/>
  <c r="J80"/>
  <c r="J79"/>
  <c r="F79"/>
  <c r="F77"/>
  <c r="E75"/>
  <c r="J55"/>
  <c r="J54"/>
  <c r="F54"/>
  <c r="F52"/>
  <c r="E50"/>
  <c r="J18"/>
  <c r="E18"/>
  <c r="F80"/>
  <c r="J17"/>
  <c r="J12"/>
  <c r="J52"/>
  <c r="E7"/>
  <c r="E73"/>
  <c i="9" r="J37"/>
  <c r="J36"/>
  <c i="1" r="AY62"/>
  <c i="9" r="J35"/>
  <c i="1" r="AX62"/>
  <c i="9" r="BI426"/>
  <c r="BH426"/>
  <c r="BG426"/>
  <c r="BF426"/>
  <c r="T426"/>
  <c r="R426"/>
  <c r="P426"/>
  <c r="BI422"/>
  <c r="BH422"/>
  <c r="BG422"/>
  <c r="BF422"/>
  <c r="T422"/>
  <c r="R422"/>
  <c r="P422"/>
  <c r="BI418"/>
  <c r="BH418"/>
  <c r="BG418"/>
  <c r="BF418"/>
  <c r="T418"/>
  <c r="R418"/>
  <c r="P418"/>
  <c r="BI414"/>
  <c r="BH414"/>
  <c r="BG414"/>
  <c r="BF414"/>
  <c r="T414"/>
  <c r="R414"/>
  <c r="P414"/>
  <c r="BI410"/>
  <c r="BH410"/>
  <c r="BG410"/>
  <c r="BF410"/>
  <c r="T410"/>
  <c r="R410"/>
  <c r="P410"/>
  <c r="BI406"/>
  <c r="BH406"/>
  <c r="BG406"/>
  <c r="BF406"/>
  <c r="T406"/>
  <c r="R406"/>
  <c r="P406"/>
  <c r="BI395"/>
  <c r="BH395"/>
  <c r="BG395"/>
  <c r="BF395"/>
  <c r="T395"/>
  <c r="R395"/>
  <c r="P395"/>
  <c r="BI384"/>
  <c r="BH384"/>
  <c r="BG384"/>
  <c r="BF384"/>
  <c r="T384"/>
  <c r="R384"/>
  <c r="P384"/>
  <c r="BI373"/>
  <c r="BH373"/>
  <c r="BG373"/>
  <c r="BF373"/>
  <c r="T373"/>
  <c r="R373"/>
  <c r="P373"/>
  <c r="BI362"/>
  <c r="BH362"/>
  <c r="BG362"/>
  <c r="BF362"/>
  <c r="T362"/>
  <c r="R362"/>
  <c r="P362"/>
  <c r="BI351"/>
  <c r="BH351"/>
  <c r="BG351"/>
  <c r="BF351"/>
  <c r="T351"/>
  <c r="R351"/>
  <c r="P351"/>
  <c r="BI340"/>
  <c r="BH340"/>
  <c r="BG340"/>
  <c r="BF340"/>
  <c r="T340"/>
  <c r="R340"/>
  <c r="P340"/>
  <c r="BI336"/>
  <c r="BH336"/>
  <c r="BG336"/>
  <c r="BF336"/>
  <c r="T336"/>
  <c r="R336"/>
  <c r="P336"/>
  <c r="BI333"/>
  <c r="BH333"/>
  <c r="BG333"/>
  <c r="BF333"/>
  <c r="T333"/>
  <c r="R333"/>
  <c r="P333"/>
  <c r="BI330"/>
  <c r="BH330"/>
  <c r="BG330"/>
  <c r="BF330"/>
  <c r="T330"/>
  <c r="R330"/>
  <c r="P330"/>
  <c r="BI327"/>
  <c r="BH327"/>
  <c r="BG327"/>
  <c r="BF327"/>
  <c r="T327"/>
  <c r="R327"/>
  <c r="P327"/>
  <c r="BI324"/>
  <c r="BH324"/>
  <c r="BG324"/>
  <c r="BF324"/>
  <c r="T324"/>
  <c r="R324"/>
  <c r="P324"/>
  <c r="BI321"/>
  <c r="BH321"/>
  <c r="BG321"/>
  <c r="BF321"/>
  <c r="T321"/>
  <c r="R321"/>
  <c r="P321"/>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7"/>
  <c r="BH297"/>
  <c r="BG297"/>
  <c r="BF297"/>
  <c r="T297"/>
  <c r="R297"/>
  <c r="P297"/>
  <c r="BI294"/>
  <c r="BH294"/>
  <c r="BG294"/>
  <c r="BF294"/>
  <c r="T294"/>
  <c r="R294"/>
  <c r="P294"/>
  <c r="BI290"/>
  <c r="BH290"/>
  <c r="BG290"/>
  <c r="BF290"/>
  <c r="T290"/>
  <c r="R290"/>
  <c r="P290"/>
  <c r="BI286"/>
  <c r="BH286"/>
  <c r="BG286"/>
  <c r="BF286"/>
  <c r="T286"/>
  <c r="R286"/>
  <c r="P286"/>
  <c r="BI282"/>
  <c r="BH282"/>
  <c r="BG282"/>
  <c r="BF282"/>
  <c r="T282"/>
  <c r="R282"/>
  <c r="P282"/>
  <c r="BI278"/>
  <c r="BH278"/>
  <c r="BG278"/>
  <c r="BF278"/>
  <c r="T278"/>
  <c r="R278"/>
  <c r="P278"/>
  <c r="BI274"/>
  <c r="BH274"/>
  <c r="BG274"/>
  <c r="BF274"/>
  <c r="T274"/>
  <c r="R274"/>
  <c r="P274"/>
  <c r="BI270"/>
  <c r="BH270"/>
  <c r="BG270"/>
  <c r="BF270"/>
  <c r="T270"/>
  <c r="R270"/>
  <c r="P270"/>
  <c r="BI261"/>
  <c r="BH261"/>
  <c r="BG261"/>
  <c r="BF261"/>
  <c r="T261"/>
  <c r="R261"/>
  <c r="P261"/>
  <c r="BI252"/>
  <c r="BH252"/>
  <c r="BG252"/>
  <c r="BF252"/>
  <c r="T252"/>
  <c r="R252"/>
  <c r="P252"/>
  <c r="BI242"/>
  <c r="BH242"/>
  <c r="BG242"/>
  <c r="BF242"/>
  <c r="T242"/>
  <c r="R242"/>
  <c r="P242"/>
  <c r="BI232"/>
  <c r="BH232"/>
  <c r="BG232"/>
  <c r="BF232"/>
  <c r="T232"/>
  <c r="R232"/>
  <c r="P232"/>
  <c r="BI222"/>
  <c r="BH222"/>
  <c r="BG222"/>
  <c r="BF222"/>
  <c r="T222"/>
  <c r="R222"/>
  <c r="P222"/>
  <c r="BI212"/>
  <c r="BH212"/>
  <c r="BG212"/>
  <c r="BF212"/>
  <c r="T212"/>
  <c r="R212"/>
  <c r="P212"/>
  <c r="BI208"/>
  <c r="BH208"/>
  <c r="BG208"/>
  <c r="BF208"/>
  <c r="T208"/>
  <c r="R208"/>
  <c r="P208"/>
  <c r="BI205"/>
  <c r="BH205"/>
  <c r="BG205"/>
  <c r="BF205"/>
  <c r="T205"/>
  <c r="R205"/>
  <c r="P205"/>
  <c r="BI202"/>
  <c r="BH202"/>
  <c r="BG202"/>
  <c r="BF202"/>
  <c r="T202"/>
  <c r="R202"/>
  <c r="P202"/>
  <c r="BI199"/>
  <c r="BH199"/>
  <c r="BG199"/>
  <c r="BF199"/>
  <c r="T199"/>
  <c r="R199"/>
  <c r="P199"/>
  <c r="BI196"/>
  <c r="BH196"/>
  <c r="BG196"/>
  <c r="BF196"/>
  <c r="T196"/>
  <c r="R196"/>
  <c r="P196"/>
  <c r="BI193"/>
  <c r="BH193"/>
  <c r="BG193"/>
  <c r="BF193"/>
  <c r="T193"/>
  <c r="R193"/>
  <c r="P193"/>
  <c r="BI189"/>
  <c r="BH189"/>
  <c r="BG189"/>
  <c r="BF189"/>
  <c r="T189"/>
  <c r="R189"/>
  <c r="P189"/>
  <c r="BI186"/>
  <c r="BH186"/>
  <c r="BG186"/>
  <c r="BF186"/>
  <c r="T186"/>
  <c r="R186"/>
  <c r="P186"/>
  <c r="BI181"/>
  <c r="BH181"/>
  <c r="BG181"/>
  <c r="BF181"/>
  <c r="T181"/>
  <c r="R181"/>
  <c r="P181"/>
  <c r="BI176"/>
  <c r="BH176"/>
  <c r="BG176"/>
  <c r="BF176"/>
  <c r="T176"/>
  <c r="R176"/>
  <c r="P176"/>
  <c r="BI172"/>
  <c r="BH172"/>
  <c r="BG172"/>
  <c r="BF172"/>
  <c r="T172"/>
  <c r="R172"/>
  <c r="P172"/>
  <c r="BI168"/>
  <c r="BH168"/>
  <c r="BG168"/>
  <c r="BF168"/>
  <c r="T168"/>
  <c r="R168"/>
  <c r="P168"/>
  <c r="BI163"/>
  <c r="BH163"/>
  <c r="BG163"/>
  <c r="BF163"/>
  <c r="T163"/>
  <c r="R163"/>
  <c r="P163"/>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2"/>
  <c r="BH132"/>
  <c r="BG132"/>
  <c r="BF132"/>
  <c r="T132"/>
  <c r="R132"/>
  <c r="P132"/>
  <c r="BI124"/>
  <c r="BH124"/>
  <c r="BG124"/>
  <c r="BF124"/>
  <c r="T124"/>
  <c r="R124"/>
  <c r="P124"/>
  <c r="BI116"/>
  <c r="BH116"/>
  <c r="BG116"/>
  <c r="BF116"/>
  <c r="T116"/>
  <c r="R116"/>
  <c r="P116"/>
  <c r="BI108"/>
  <c r="BH108"/>
  <c r="BG108"/>
  <c r="BF108"/>
  <c r="T108"/>
  <c r="R108"/>
  <c r="P108"/>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9"/>
  <c r="BH89"/>
  <c r="BG89"/>
  <c r="BF89"/>
  <c r="T89"/>
  <c r="R89"/>
  <c r="P89"/>
  <c r="J83"/>
  <c r="J82"/>
  <c r="F82"/>
  <c r="F80"/>
  <c r="E78"/>
  <c r="J55"/>
  <c r="J54"/>
  <c r="F54"/>
  <c r="F52"/>
  <c r="E50"/>
  <c r="J18"/>
  <c r="E18"/>
  <c r="F55"/>
  <c r="J17"/>
  <c r="J12"/>
  <c r="J52"/>
  <c r="E7"/>
  <c r="E76"/>
  <c i="8" r="J37"/>
  <c r="J36"/>
  <c i="1" r="AY61"/>
  <c i="8" r="J35"/>
  <c i="1" r="AX61"/>
  <c i="8"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99"/>
  <c r="BH99"/>
  <c r="BG99"/>
  <c r="BF99"/>
  <c r="T99"/>
  <c r="T98"/>
  <c r="R99"/>
  <c r="R98"/>
  <c r="P99"/>
  <c r="P98"/>
  <c r="BI97"/>
  <c r="BH97"/>
  <c r="BG97"/>
  <c r="BF97"/>
  <c r="T97"/>
  <c r="R97"/>
  <c r="P97"/>
  <c r="BI96"/>
  <c r="BH96"/>
  <c r="BG96"/>
  <c r="BF96"/>
  <c r="T96"/>
  <c r="R96"/>
  <c r="P96"/>
  <c r="BI95"/>
  <c r="BH95"/>
  <c r="BG95"/>
  <c r="BF95"/>
  <c r="T95"/>
  <c r="R95"/>
  <c r="P95"/>
  <c r="BI93"/>
  <c r="BH93"/>
  <c r="BG93"/>
  <c r="BF93"/>
  <c r="T93"/>
  <c r="R93"/>
  <c r="P93"/>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J80"/>
  <c r="J79"/>
  <c r="F79"/>
  <c r="F77"/>
  <c r="E75"/>
  <c r="J55"/>
  <c r="J54"/>
  <c r="F54"/>
  <c r="F52"/>
  <c r="E50"/>
  <c r="J18"/>
  <c r="E18"/>
  <c r="F80"/>
  <c r="J17"/>
  <c r="J12"/>
  <c r="J77"/>
  <c r="E7"/>
  <c r="E73"/>
  <c i="7" r="J37"/>
  <c r="J36"/>
  <c i="1" r="AY60"/>
  <c i="7" r="J35"/>
  <c i="1" r="AX60"/>
  <c i="7" r="BI99"/>
  <c r="BH99"/>
  <c r="BG99"/>
  <c r="BF99"/>
  <c r="T99"/>
  <c r="R99"/>
  <c r="P99"/>
  <c r="BI94"/>
  <c r="BH94"/>
  <c r="BG94"/>
  <c r="BF94"/>
  <c r="T94"/>
  <c r="R94"/>
  <c r="P94"/>
  <c r="BI92"/>
  <c r="BH92"/>
  <c r="BG92"/>
  <c r="BF92"/>
  <c r="T92"/>
  <c r="R92"/>
  <c r="P92"/>
  <c r="BI88"/>
  <c r="BH88"/>
  <c r="BG88"/>
  <c r="BF88"/>
  <c r="T88"/>
  <c r="R88"/>
  <c r="P88"/>
  <c r="BI84"/>
  <c r="BH84"/>
  <c r="BG84"/>
  <c r="BF84"/>
  <c r="T84"/>
  <c r="R84"/>
  <c r="P84"/>
  <c r="J78"/>
  <c r="J77"/>
  <c r="F77"/>
  <c r="F75"/>
  <c r="E73"/>
  <c r="J55"/>
  <c r="J54"/>
  <c r="F54"/>
  <c r="F52"/>
  <c r="E50"/>
  <c r="J18"/>
  <c r="E18"/>
  <c r="F78"/>
  <c r="J17"/>
  <c r="J12"/>
  <c r="J75"/>
  <c r="E7"/>
  <c r="E48"/>
  <c i="6" r="J37"/>
  <c r="J36"/>
  <c i="1" r="AY59"/>
  <c i="6" r="J35"/>
  <c i="1" r="AX59"/>
  <c i="6" r="BI200"/>
  <c r="BH200"/>
  <c r="BG200"/>
  <c r="BF200"/>
  <c r="T200"/>
  <c r="R200"/>
  <c r="P200"/>
  <c r="BI199"/>
  <c r="BH199"/>
  <c r="BG199"/>
  <c r="BF199"/>
  <c r="T199"/>
  <c r="R199"/>
  <c r="P199"/>
  <c r="BI195"/>
  <c r="BH195"/>
  <c r="BG195"/>
  <c r="BF195"/>
  <c r="T195"/>
  <c r="R195"/>
  <c r="P195"/>
  <c r="BI194"/>
  <c r="BH194"/>
  <c r="BG194"/>
  <c r="BF194"/>
  <c r="T194"/>
  <c r="R194"/>
  <c r="P194"/>
  <c r="BI191"/>
  <c r="BH191"/>
  <c r="BG191"/>
  <c r="BF191"/>
  <c r="T191"/>
  <c r="R191"/>
  <c r="P191"/>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5"/>
  <c r="BH175"/>
  <c r="BG175"/>
  <c r="BF175"/>
  <c r="T175"/>
  <c r="R175"/>
  <c r="P175"/>
  <c r="BI172"/>
  <c r="BH172"/>
  <c r="BG172"/>
  <c r="BF172"/>
  <c r="T172"/>
  <c r="R172"/>
  <c r="P172"/>
  <c r="BI169"/>
  <c r="BH169"/>
  <c r="BG169"/>
  <c r="BF169"/>
  <c r="T169"/>
  <c r="R169"/>
  <c r="P169"/>
  <c r="BI168"/>
  <c r="BH168"/>
  <c r="BG168"/>
  <c r="BF168"/>
  <c r="T168"/>
  <c r="R168"/>
  <c r="P168"/>
  <c r="BI167"/>
  <c r="BH167"/>
  <c r="BG167"/>
  <c r="BF167"/>
  <c r="T167"/>
  <c r="R167"/>
  <c r="P167"/>
  <c r="BI161"/>
  <c r="BH161"/>
  <c r="BG161"/>
  <c r="BF161"/>
  <c r="T161"/>
  <c r="R161"/>
  <c r="P161"/>
  <c r="BI160"/>
  <c r="BH160"/>
  <c r="BG160"/>
  <c r="BF160"/>
  <c r="T160"/>
  <c r="R160"/>
  <c r="P160"/>
  <c r="BI159"/>
  <c r="BH159"/>
  <c r="BG159"/>
  <c r="BF159"/>
  <c r="T159"/>
  <c r="R159"/>
  <c r="P159"/>
  <c r="BI157"/>
  <c r="BH157"/>
  <c r="BG157"/>
  <c r="BF157"/>
  <c r="T157"/>
  <c r="R157"/>
  <c r="P157"/>
  <c r="BI156"/>
  <c r="BH156"/>
  <c r="BG156"/>
  <c r="BF156"/>
  <c r="T156"/>
  <c r="R156"/>
  <c r="P156"/>
  <c r="BI148"/>
  <c r="BH148"/>
  <c r="BG148"/>
  <c r="BF148"/>
  <c r="T148"/>
  <c r="T142"/>
  <c r="R148"/>
  <c r="R142"/>
  <c r="P148"/>
  <c r="P142"/>
  <c r="BI143"/>
  <c r="BH143"/>
  <c r="BG143"/>
  <c r="BF143"/>
  <c r="T143"/>
  <c r="R143"/>
  <c r="P143"/>
  <c r="BI141"/>
  <c r="BH141"/>
  <c r="BG141"/>
  <c r="BF141"/>
  <c r="T141"/>
  <c r="R141"/>
  <c r="P141"/>
  <c r="BI137"/>
  <c r="BH137"/>
  <c r="BG137"/>
  <c r="BF137"/>
  <c r="T137"/>
  <c r="R137"/>
  <c r="P137"/>
  <c r="BI134"/>
  <c r="BH134"/>
  <c r="BG134"/>
  <c r="BF134"/>
  <c r="T134"/>
  <c r="R134"/>
  <c r="P134"/>
  <c r="BI131"/>
  <c r="BH131"/>
  <c r="BG131"/>
  <c r="BF131"/>
  <c r="T131"/>
  <c r="R131"/>
  <c r="P131"/>
  <c r="BI127"/>
  <c r="BH127"/>
  <c r="BG127"/>
  <c r="BF127"/>
  <c r="T127"/>
  <c r="R127"/>
  <c r="P127"/>
  <c r="BI123"/>
  <c r="BH123"/>
  <c r="BG123"/>
  <c r="BF123"/>
  <c r="T123"/>
  <c r="R123"/>
  <c r="P123"/>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8"/>
  <c r="BH88"/>
  <c r="BG88"/>
  <c r="BF88"/>
  <c r="T88"/>
  <c r="R88"/>
  <c r="P88"/>
  <c r="J82"/>
  <c r="J81"/>
  <c r="F81"/>
  <c r="F79"/>
  <c r="E77"/>
  <c r="J55"/>
  <c r="J54"/>
  <c r="F54"/>
  <c r="F52"/>
  <c r="E50"/>
  <c r="J18"/>
  <c r="E18"/>
  <c r="F82"/>
  <c r="J17"/>
  <c r="J12"/>
  <c r="J79"/>
  <c r="E7"/>
  <c r="E75"/>
  <c i="5" r="J37"/>
  <c r="J36"/>
  <c i="1" r="AY58"/>
  <c i="5" r="J35"/>
  <c i="1" r="AX58"/>
  <c i="5" r="BI533"/>
  <c r="BH533"/>
  <c r="BG533"/>
  <c r="BF533"/>
  <c r="T533"/>
  <c r="R533"/>
  <c r="P533"/>
  <c r="BI530"/>
  <c r="BH530"/>
  <c r="BG530"/>
  <c r="BF530"/>
  <c r="T530"/>
  <c r="R530"/>
  <c r="P530"/>
  <c r="BI527"/>
  <c r="BH527"/>
  <c r="BG527"/>
  <c r="BF527"/>
  <c r="T527"/>
  <c r="R527"/>
  <c r="P527"/>
  <c r="BI524"/>
  <c r="BH524"/>
  <c r="BG524"/>
  <c r="BF524"/>
  <c r="T524"/>
  <c r="R524"/>
  <c r="P524"/>
  <c r="BI521"/>
  <c r="BH521"/>
  <c r="BG521"/>
  <c r="BF521"/>
  <c r="T521"/>
  <c r="R521"/>
  <c r="P521"/>
  <c r="BI518"/>
  <c r="BH518"/>
  <c r="BG518"/>
  <c r="BF518"/>
  <c r="T518"/>
  <c r="R518"/>
  <c r="P518"/>
  <c r="BI514"/>
  <c r="BH514"/>
  <c r="BG514"/>
  <c r="BF514"/>
  <c r="T514"/>
  <c r="R514"/>
  <c r="P514"/>
  <c r="BI511"/>
  <c r="BH511"/>
  <c r="BG511"/>
  <c r="BF511"/>
  <c r="T511"/>
  <c r="R511"/>
  <c r="P511"/>
  <c r="BI508"/>
  <c r="BH508"/>
  <c r="BG508"/>
  <c r="BF508"/>
  <c r="T508"/>
  <c r="T507"/>
  <c r="R508"/>
  <c r="R507"/>
  <c r="P508"/>
  <c r="P507"/>
  <c r="BI504"/>
  <c r="BH504"/>
  <c r="BG504"/>
  <c r="BF504"/>
  <c r="T504"/>
  <c r="R504"/>
  <c r="P504"/>
  <c r="BI500"/>
  <c r="BH500"/>
  <c r="BG500"/>
  <c r="BF500"/>
  <c r="T500"/>
  <c r="R500"/>
  <c r="P500"/>
  <c r="BI497"/>
  <c r="BH497"/>
  <c r="BG497"/>
  <c r="BF497"/>
  <c r="T497"/>
  <c r="R497"/>
  <c r="P497"/>
  <c r="BI493"/>
  <c r="BH493"/>
  <c r="BG493"/>
  <c r="BF493"/>
  <c r="T493"/>
  <c r="R493"/>
  <c r="P493"/>
  <c r="BI490"/>
  <c r="BH490"/>
  <c r="BG490"/>
  <c r="BF490"/>
  <c r="T490"/>
  <c r="R490"/>
  <c r="P490"/>
  <c r="BI486"/>
  <c r="BH486"/>
  <c r="BG486"/>
  <c r="BF486"/>
  <c r="T486"/>
  <c r="R486"/>
  <c r="P486"/>
  <c r="BI482"/>
  <c r="BH482"/>
  <c r="BG482"/>
  <c r="BF482"/>
  <c r="T482"/>
  <c r="R482"/>
  <c r="P482"/>
  <c r="BI476"/>
  <c r="BH476"/>
  <c r="BG476"/>
  <c r="BF476"/>
  <c r="T476"/>
  <c r="R476"/>
  <c r="P476"/>
  <c r="BI471"/>
  <c r="BH471"/>
  <c r="BG471"/>
  <c r="BF471"/>
  <c r="T471"/>
  <c r="R471"/>
  <c r="P471"/>
  <c r="BI467"/>
  <c r="BH467"/>
  <c r="BG467"/>
  <c r="BF467"/>
  <c r="T467"/>
  <c r="R467"/>
  <c r="P467"/>
  <c r="BI464"/>
  <c r="BH464"/>
  <c r="BG464"/>
  <c r="BF464"/>
  <c r="T464"/>
  <c r="R464"/>
  <c r="P464"/>
  <c r="BI460"/>
  <c r="BH460"/>
  <c r="BG460"/>
  <c r="BF460"/>
  <c r="T460"/>
  <c r="R460"/>
  <c r="P460"/>
  <c r="BI452"/>
  <c r="BH452"/>
  <c r="BG452"/>
  <c r="BF452"/>
  <c r="T452"/>
  <c r="R452"/>
  <c r="P452"/>
  <c r="BI448"/>
  <c r="BH448"/>
  <c r="BG448"/>
  <c r="BF448"/>
  <c r="T448"/>
  <c r="R448"/>
  <c r="P448"/>
  <c r="BI445"/>
  <c r="BH445"/>
  <c r="BG445"/>
  <c r="BF445"/>
  <c r="T445"/>
  <c r="R445"/>
  <c r="P445"/>
  <c r="BI442"/>
  <c r="BH442"/>
  <c r="BG442"/>
  <c r="BF442"/>
  <c r="T442"/>
  <c r="R442"/>
  <c r="P442"/>
  <c r="BI439"/>
  <c r="BH439"/>
  <c r="BG439"/>
  <c r="BF439"/>
  <c r="T439"/>
  <c r="R439"/>
  <c r="P439"/>
  <c r="BI436"/>
  <c r="BH436"/>
  <c r="BG436"/>
  <c r="BF436"/>
  <c r="T436"/>
  <c r="R436"/>
  <c r="P436"/>
  <c r="BI433"/>
  <c r="BH433"/>
  <c r="BG433"/>
  <c r="BF433"/>
  <c r="T433"/>
  <c r="R433"/>
  <c r="P433"/>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08"/>
  <c r="BH408"/>
  <c r="BG408"/>
  <c r="BF408"/>
  <c r="T408"/>
  <c r="R408"/>
  <c r="P408"/>
  <c r="BI405"/>
  <c r="BH405"/>
  <c r="BG405"/>
  <c r="BF405"/>
  <c r="T405"/>
  <c r="R405"/>
  <c r="P405"/>
  <c r="BI402"/>
  <c r="BH402"/>
  <c r="BG402"/>
  <c r="BF402"/>
  <c r="T402"/>
  <c r="R402"/>
  <c r="P402"/>
  <c r="BI399"/>
  <c r="BH399"/>
  <c r="BG399"/>
  <c r="BF399"/>
  <c r="T399"/>
  <c r="R399"/>
  <c r="P399"/>
  <c r="BI394"/>
  <c r="BH394"/>
  <c r="BG394"/>
  <c r="BF394"/>
  <c r="T394"/>
  <c r="R394"/>
  <c r="P394"/>
  <c r="BI391"/>
  <c r="BH391"/>
  <c r="BG391"/>
  <c r="BF391"/>
  <c r="T391"/>
  <c r="R391"/>
  <c r="P391"/>
  <c r="BI382"/>
  <c r="BH382"/>
  <c r="BG382"/>
  <c r="BF382"/>
  <c r="T382"/>
  <c r="R382"/>
  <c r="P382"/>
  <c r="BI376"/>
  <c r="BH376"/>
  <c r="BG376"/>
  <c r="BF376"/>
  <c r="T376"/>
  <c r="R376"/>
  <c r="P376"/>
  <c r="BI368"/>
  <c r="BH368"/>
  <c r="BG368"/>
  <c r="BF368"/>
  <c r="T368"/>
  <c r="R368"/>
  <c r="P368"/>
  <c r="BI359"/>
  <c r="BH359"/>
  <c r="BG359"/>
  <c r="BF359"/>
  <c r="T359"/>
  <c r="R359"/>
  <c r="P359"/>
  <c r="BI353"/>
  <c r="BH353"/>
  <c r="BG353"/>
  <c r="BF353"/>
  <c r="T353"/>
  <c r="R353"/>
  <c r="P353"/>
  <c r="BI345"/>
  <c r="BH345"/>
  <c r="BG345"/>
  <c r="BF345"/>
  <c r="T345"/>
  <c r="R345"/>
  <c r="P345"/>
  <c r="BI341"/>
  <c r="BH341"/>
  <c r="BG341"/>
  <c r="BF341"/>
  <c r="T341"/>
  <c r="R341"/>
  <c r="P341"/>
  <c r="BI338"/>
  <c r="BH338"/>
  <c r="BG338"/>
  <c r="BF338"/>
  <c r="T338"/>
  <c r="R338"/>
  <c r="P338"/>
  <c r="BI335"/>
  <c r="BH335"/>
  <c r="BG335"/>
  <c r="BF335"/>
  <c r="T335"/>
  <c r="R335"/>
  <c r="P335"/>
  <c r="BI327"/>
  <c r="BH327"/>
  <c r="BG327"/>
  <c r="BF327"/>
  <c r="T327"/>
  <c r="R327"/>
  <c r="P327"/>
  <c r="BI324"/>
  <c r="BH324"/>
  <c r="BG324"/>
  <c r="BF324"/>
  <c r="T324"/>
  <c r="R324"/>
  <c r="P324"/>
  <c r="BI321"/>
  <c r="BH321"/>
  <c r="BG321"/>
  <c r="BF321"/>
  <c r="T321"/>
  <c r="R321"/>
  <c r="P321"/>
  <c r="BI317"/>
  <c r="BH317"/>
  <c r="BG317"/>
  <c r="BF317"/>
  <c r="T317"/>
  <c r="R317"/>
  <c r="P317"/>
  <c r="BI314"/>
  <c r="BH314"/>
  <c r="BG314"/>
  <c r="BF314"/>
  <c r="T314"/>
  <c r="R314"/>
  <c r="P314"/>
  <c r="BI313"/>
  <c r="BH313"/>
  <c r="BG313"/>
  <c r="BF313"/>
  <c r="T313"/>
  <c r="R313"/>
  <c r="P313"/>
  <c r="BI310"/>
  <c r="BH310"/>
  <c r="BG310"/>
  <c r="BF310"/>
  <c r="T310"/>
  <c r="R310"/>
  <c r="P310"/>
  <c r="BI306"/>
  <c r="BH306"/>
  <c r="BG306"/>
  <c r="BF306"/>
  <c r="T306"/>
  <c r="T305"/>
  <c r="R306"/>
  <c r="R305"/>
  <c r="P306"/>
  <c r="P305"/>
  <c r="BI301"/>
  <c r="BH301"/>
  <c r="BG301"/>
  <c r="BF301"/>
  <c r="T301"/>
  <c r="R301"/>
  <c r="P301"/>
  <c r="BI297"/>
  <c r="BH297"/>
  <c r="BG297"/>
  <c r="BF297"/>
  <c r="T297"/>
  <c r="R297"/>
  <c r="P297"/>
  <c r="BI293"/>
  <c r="BH293"/>
  <c r="BG293"/>
  <c r="BF293"/>
  <c r="T293"/>
  <c r="R293"/>
  <c r="P293"/>
  <c r="BI290"/>
  <c r="BH290"/>
  <c r="BG290"/>
  <c r="BF290"/>
  <c r="T290"/>
  <c r="R290"/>
  <c r="P290"/>
  <c r="BI286"/>
  <c r="BH286"/>
  <c r="BG286"/>
  <c r="BF286"/>
  <c r="T286"/>
  <c r="R286"/>
  <c r="P286"/>
  <c r="BI285"/>
  <c r="BH285"/>
  <c r="BG285"/>
  <c r="BF285"/>
  <c r="T285"/>
  <c r="R285"/>
  <c r="P285"/>
  <c r="BI281"/>
  <c r="BH281"/>
  <c r="BG281"/>
  <c r="BF281"/>
  <c r="T281"/>
  <c r="R281"/>
  <c r="P281"/>
  <c r="BI277"/>
  <c r="BH277"/>
  <c r="BG277"/>
  <c r="BF277"/>
  <c r="T277"/>
  <c r="R277"/>
  <c r="P277"/>
  <c r="BI274"/>
  <c r="BH274"/>
  <c r="BG274"/>
  <c r="BF274"/>
  <c r="T274"/>
  <c r="R274"/>
  <c r="P274"/>
  <c r="BI271"/>
  <c r="BH271"/>
  <c r="BG271"/>
  <c r="BF271"/>
  <c r="T271"/>
  <c r="R271"/>
  <c r="P271"/>
  <c r="BI266"/>
  <c r="BH266"/>
  <c r="BG266"/>
  <c r="BF266"/>
  <c r="T266"/>
  <c r="R266"/>
  <c r="P266"/>
  <c r="BI262"/>
  <c r="BH262"/>
  <c r="BG262"/>
  <c r="BF262"/>
  <c r="T262"/>
  <c r="R262"/>
  <c r="P262"/>
  <c r="BI257"/>
  <c r="BH257"/>
  <c r="BG257"/>
  <c r="BF257"/>
  <c r="T257"/>
  <c r="R257"/>
  <c r="P257"/>
  <c r="BI253"/>
  <c r="BH253"/>
  <c r="BG253"/>
  <c r="BF253"/>
  <c r="T253"/>
  <c r="R253"/>
  <c r="P253"/>
  <c r="BI250"/>
  <c r="BH250"/>
  <c r="BG250"/>
  <c r="BF250"/>
  <c r="T250"/>
  <c r="R250"/>
  <c r="P250"/>
  <c r="BI247"/>
  <c r="BH247"/>
  <c r="BG247"/>
  <c r="BF247"/>
  <c r="T247"/>
  <c r="R247"/>
  <c r="P247"/>
  <c r="BI242"/>
  <c r="BH242"/>
  <c r="BG242"/>
  <c r="BF242"/>
  <c r="T242"/>
  <c r="R242"/>
  <c r="P242"/>
  <c r="BI239"/>
  <c r="BH239"/>
  <c r="BG239"/>
  <c r="BF239"/>
  <c r="T239"/>
  <c r="R239"/>
  <c r="P239"/>
  <c r="BI235"/>
  <c r="BH235"/>
  <c r="BG235"/>
  <c r="BF235"/>
  <c r="T235"/>
  <c r="R235"/>
  <c r="P235"/>
  <c r="BI231"/>
  <c r="BH231"/>
  <c r="BG231"/>
  <c r="BF231"/>
  <c r="T231"/>
  <c r="R231"/>
  <c r="P231"/>
  <c r="BI228"/>
  <c r="BH228"/>
  <c r="BG228"/>
  <c r="BF228"/>
  <c r="T228"/>
  <c r="R228"/>
  <c r="P228"/>
  <c r="BI225"/>
  <c r="BH225"/>
  <c r="BG225"/>
  <c r="BF225"/>
  <c r="T225"/>
  <c r="R225"/>
  <c r="P225"/>
  <c r="BI220"/>
  <c r="BH220"/>
  <c r="BG220"/>
  <c r="BF220"/>
  <c r="T220"/>
  <c r="R220"/>
  <c r="P220"/>
  <c r="BI215"/>
  <c r="BH215"/>
  <c r="BG215"/>
  <c r="BF215"/>
  <c r="T215"/>
  <c r="R215"/>
  <c r="P215"/>
  <c r="BI208"/>
  <c r="BH208"/>
  <c r="BG208"/>
  <c r="BF208"/>
  <c r="T208"/>
  <c r="R208"/>
  <c r="P208"/>
  <c r="BI201"/>
  <c r="BH201"/>
  <c r="BG201"/>
  <c r="BF201"/>
  <c r="T201"/>
  <c r="R201"/>
  <c r="P201"/>
  <c r="BI197"/>
  <c r="BH197"/>
  <c r="BG197"/>
  <c r="BF197"/>
  <c r="T197"/>
  <c r="R197"/>
  <c r="P197"/>
  <c r="BI193"/>
  <c r="BH193"/>
  <c r="BG193"/>
  <c r="BF193"/>
  <c r="T193"/>
  <c r="R193"/>
  <c r="P193"/>
  <c r="BI188"/>
  <c r="BH188"/>
  <c r="BG188"/>
  <c r="BF188"/>
  <c r="T188"/>
  <c r="R188"/>
  <c r="P188"/>
  <c r="BI185"/>
  <c r="BH185"/>
  <c r="BG185"/>
  <c r="BF185"/>
  <c r="T185"/>
  <c r="R185"/>
  <c r="P185"/>
  <c r="BI181"/>
  <c r="BH181"/>
  <c r="BG181"/>
  <c r="BF181"/>
  <c r="T181"/>
  <c r="R181"/>
  <c r="P181"/>
  <c r="BI173"/>
  <c r="BH173"/>
  <c r="BG173"/>
  <c r="BF173"/>
  <c r="T173"/>
  <c r="R173"/>
  <c r="P173"/>
  <c r="BI169"/>
  <c r="BH169"/>
  <c r="BG169"/>
  <c r="BF169"/>
  <c r="T169"/>
  <c r="R169"/>
  <c r="P169"/>
  <c r="BI157"/>
  <c r="BH157"/>
  <c r="BG157"/>
  <c r="BF157"/>
  <c r="T157"/>
  <c r="R157"/>
  <c r="P157"/>
  <c r="BI153"/>
  <c r="BH153"/>
  <c r="BG153"/>
  <c r="BF153"/>
  <c r="T153"/>
  <c r="R153"/>
  <c r="P153"/>
  <c r="BI150"/>
  <c r="BH150"/>
  <c r="BG150"/>
  <c r="BF150"/>
  <c r="T150"/>
  <c r="R150"/>
  <c r="P150"/>
  <c r="BI147"/>
  <c r="BH147"/>
  <c r="BG147"/>
  <c r="BF147"/>
  <c r="T147"/>
  <c r="R147"/>
  <c r="P147"/>
  <c r="BI144"/>
  <c r="BH144"/>
  <c r="BG144"/>
  <c r="BF144"/>
  <c r="T144"/>
  <c r="R144"/>
  <c r="P144"/>
  <c r="BI142"/>
  <c r="BH142"/>
  <c r="BG142"/>
  <c r="BF142"/>
  <c r="T142"/>
  <c r="R142"/>
  <c r="P142"/>
  <c r="BI138"/>
  <c r="BH138"/>
  <c r="BG138"/>
  <c r="BF138"/>
  <c r="T138"/>
  <c r="R138"/>
  <c r="P138"/>
  <c r="BI134"/>
  <c r="BH134"/>
  <c r="BG134"/>
  <c r="BF134"/>
  <c r="T134"/>
  <c r="R134"/>
  <c r="P134"/>
  <c r="BI130"/>
  <c r="BH130"/>
  <c r="BG130"/>
  <c r="BF130"/>
  <c r="T130"/>
  <c r="R130"/>
  <c r="P130"/>
  <c r="BI127"/>
  <c r="BH127"/>
  <c r="BG127"/>
  <c r="BF127"/>
  <c r="T127"/>
  <c r="R127"/>
  <c r="P127"/>
  <c r="BI126"/>
  <c r="BH126"/>
  <c r="BG126"/>
  <c r="BF126"/>
  <c r="T126"/>
  <c r="R126"/>
  <c r="P126"/>
  <c r="BI125"/>
  <c r="BH125"/>
  <c r="BG125"/>
  <c r="BF125"/>
  <c r="T125"/>
  <c r="R125"/>
  <c r="P125"/>
  <c r="BI121"/>
  <c r="BH121"/>
  <c r="BG121"/>
  <c r="BF121"/>
  <c r="T121"/>
  <c r="R121"/>
  <c r="P121"/>
  <c r="BI120"/>
  <c r="BH120"/>
  <c r="BG120"/>
  <c r="BF120"/>
  <c r="T120"/>
  <c r="R120"/>
  <c r="P120"/>
  <c r="BI117"/>
  <c r="BH117"/>
  <c r="BG117"/>
  <c r="BF117"/>
  <c r="T117"/>
  <c r="R117"/>
  <c r="P117"/>
  <c r="BI113"/>
  <c r="BH113"/>
  <c r="BG113"/>
  <c r="BF113"/>
  <c r="T113"/>
  <c r="R113"/>
  <c r="P113"/>
  <c r="BI109"/>
  <c r="BH109"/>
  <c r="BG109"/>
  <c r="BF109"/>
  <c r="T109"/>
  <c r="R109"/>
  <c r="P109"/>
  <c r="BI106"/>
  <c r="BH106"/>
  <c r="BG106"/>
  <c r="BF106"/>
  <c r="T106"/>
  <c r="R106"/>
  <c r="P106"/>
  <c r="BI103"/>
  <c r="BH103"/>
  <c r="BG103"/>
  <c r="BF103"/>
  <c r="T103"/>
  <c r="R103"/>
  <c r="P103"/>
  <c r="BI100"/>
  <c r="BH100"/>
  <c r="BG100"/>
  <c r="BF100"/>
  <c r="T100"/>
  <c r="R100"/>
  <c r="P100"/>
  <c r="BI97"/>
  <c r="BH97"/>
  <c r="BG97"/>
  <c r="BF97"/>
  <c r="T97"/>
  <c r="R97"/>
  <c r="P97"/>
  <c r="BI94"/>
  <c r="BH94"/>
  <c r="BG94"/>
  <c r="BF94"/>
  <c r="T94"/>
  <c r="R94"/>
  <c r="P94"/>
  <c r="J88"/>
  <c r="J87"/>
  <c r="F87"/>
  <c r="F85"/>
  <c r="E83"/>
  <c r="J55"/>
  <c r="J54"/>
  <c r="F54"/>
  <c r="F52"/>
  <c r="E50"/>
  <c r="J18"/>
  <c r="E18"/>
  <c r="F88"/>
  <c r="J17"/>
  <c r="J12"/>
  <c r="J85"/>
  <c r="E7"/>
  <c r="E48"/>
  <c i="4" r="J37"/>
  <c r="J36"/>
  <c i="1" r="AY57"/>
  <c i="4" r="J35"/>
  <c i="1" r="AX57"/>
  <c i="4" r="BI118"/>
  <c r="BH118"/>
  <c r="BG118"/>
  <c r="BF118"/>
  <c r="T118"/>
  <c r="R118"/>
  <c r="P118"/>
  <c r="BI115"/>
  <c r="BH115"/>
  <c r="BG115"/>
  <c r="BF115"/>
  <c r="T115"/>
  <c r="R115"/>
  <c r="P115"/>
  <c r="BI112"/>
  <c r="BH112"/>
  <c r="BG112"/>
  <c r="BF112"/>
  <c r="T112"/>
  <c r="R112"/>
  <c r="P112"/>
  <c r="BI108"/>
  <c r="BH108"/>
  <c r="BG108"/>
  <c r="BF108"/>
  <c r="T108"/>
  <c r="R108"/>
  <c r="P108"/>
  <c r="BI104"/>
  <c r="BH104"/>
  <c r="BG104"/>
  <c r="BF104"/>
  <c r="T104"/>
  <c r="R104"/>
  <c r="P104"/>
  <c r="BI100"/>
  <c r="BH100"/>
  <c r="BG100"/>
  <c r="BF100"/>
  <c r="T100"/>
  <c r="R100"/>
  <c r="P100"/>
  <c r="BI97"/>
  <c r="BH97"/>
  <c r="BG97"/>
  <c r="BF97"/>
  <c r="T97"/>
  <c r="R97"/>
  <c r="P97"/>
  <c r="BI94"/>
  <c r="BH94"/>
  <c r="BG94"/>
  <c r="BF94"/>
  <c r="T94"/>
  <c r="R94"/>
  <c r="P94"/>
  <c r="BI91"/>
  <c r="BH91"/>
  <c r="BG91"/>
  <c r="BF91"/>
  <c r="T91"/>
  <c r="R91"/>
  <c r="P91"/>
  <c r="BI88"/>
  <c r="BH88"/>
  <c r="BG88"/>
  <c r="BF88"/>
  <c r="T88"/>
  <c r="R88"/>
  <c r="P88"/>
  <c r="BI85"/>
  <c r="BH85"/>
  <c r="BG85"/>
  <c r="BF85"/>
  <c r="T85"/>
  <c r="R85"/>
  <c r="P85"/>
  <c r="J79"/>
  <c r="J78"/>
  <c r="F78"/>
  <c r="F76"/>
  <c r="E74"/>
  <c r="J55"/>
  <c r="J54"/>
  <c r="F54"/>
  <c r="F52"/>
  <c r="E50"/>
  <c r="J18"/>
  <c r="E18"/>
  <c r="F79"/>
  <c r="J17"/>
  <c r="J12"/>
  <c r="J76"/>
  <c r="E7"/>
  <c r="E48"/>
  <c i="3" r="J37"/>
  <c r="J36"/>
  <c i="1" r="AY56"/>
  <c i="3" r="J35"/>
  <c i="1" r="AX56"/>
  <c i="3" r="BI90"/>
  <c r="BH90"/>
  <c r="BG90"/>
  <c r="BF90"/>
  <c r="T90"/>
  <c r="R90"/>
  <c r="P90"/>
  <c r="BI87"/>
  <c r="BH87"/>
  <c r="BG87"/>
  <c r="BF87"/>
  <c r="T87"/>
  <c r="R87"/>
  <c r="P87"/>
  <c r="BI84"/>
  <c r="BH84"/>
  <c r="BG84"/>
  <c r="BF84"/>
  <c r="T84"/>
  <c r="R84"/>
  <c r="P84"/>
  <c r="J78"/>
  <c r="J77"/>
  <c r="F77"/>
  <c r="F75"/>
  <c r="E73"/>
  <c r="J55"/>
  <c r="J54"/>
  <c r="F54"/>
  <c r="F52"/>
  <c r="E50"/>
  <c r="J18"/>
  <c r="E18"/>
  <c r="F55"/>
  <c r="J17"/>
  <c r="J12"/>
  <c r="J52"/>
  <c r="E7"/>
  <c r="E48"/>
  <c i="2" r="J37"/>
  <c r="J36"/>
  <c i="1" r="AY55"/>
  <c i="2" r="J35"/>
  <c i="1" r="AX55"/>
  <c i="2" r="BI244"/>
  <c r="BH244"/>
  <c r="BG244"/>
  <c r="BF244"/>
  <c r="T244"/>
  <c r="R244"/>
  <c r="P244"/>
  <c r="BI239"/>
  <c r="BH239"/>
  <c r="BG239"/>
  <c r="BF239"/>
  <c r="T239"/>
  <c r="R239"/>
  <c r="P239"/>
  <c r="BI235"/>
  <c r="BH235"/>
  <c r="BG235"/>
  <c r="BF235"/>
  <c r="T235"/>
  <c r="R235"/>
  <c r="P235"/>
  <c r="BI228"/>
  <c r="BH228"/>
  <c r="BG228"/>
  <c r="BF228"/>
  <c r="T228"/>
  <c r="R228"/>
  <c r="P228"/>
  <c r="BI227"/>
  <c r="BH227"/>
  <c r="BG227"/>
  <c r="BF227"/>
  <c r="T227"/>
  <c r="R227"/>
  <c r="P227"/>
  <c r="BI224"/>
  <c r="BH224"/>
  <c r="BG224"/>
  <c r="BF224"/>
  <c r="T224"/>
  <c r="R224"/>
  <c r="P224"/>
  <c r="BI213"/>
  <c r="BH213"/>
  <c r="BG213"/>
  <c r="BF213"/>
  <c r="T213"/>
  <c r="R213"/>
  <c r="P213"/>
  <c r="BI210"/>
  <c r="BH210"/>
  <c r="BG210"/>
  <c r="BF210"/>
  <c r="T210"/>
  <c r="R210"/>
  <c r="P210"/>
  <c r="BI199"/>
  <c r="BH199"/>
  <c r="BG199"/>
  <c r="BF199"/>
  <c r="T199"/>
  <c r="R199"/>
  <c r="P199"/>
  <c r="BI196"/>
  <c r="BH196"/>
  <c r="BG196"/>
  <c r="BF196"/>
  <c r="T196"/>
  <c r="R196"/>
  <c r="P196"/>
  <c r="BI192"/>
  <c r="BH192"/>
  <c r="BG192"/>
  <c r="BF192"/>
  <c r="T192"/>
  <c r="R192"/>
  <c r="P192"/>
  <c r="BI189"/>
  <c r="BH189"/>
  <c r="BG189"/>
  <c r="BF189"/>
  <c r="T189"/>
  <c r="R189"/>
  <c r="P189"/>
  <c r="BI186"/>
  <c r="BH186"/>
  <c r="BG186"/>
  <c r="BF186"/>
  <c r="T186"/>
  <c r="R186"/>
  <c r="P186"/>
  <c r="BI181"/>
  <c r="BH181"/>
  <c r="BG181"/>
  <c r="BF181"/>
  <c r="T181"/>
  <c r="R181"/>
  <c r="P181"/>
  <c r="BI177"/>
  <c r="BH177"/>
  <c r="BG177"/>
  <c r="BF177"/>
  <c r="T177"/>
  <c r="R177"/>
  <c r="P177"/>
  <c r="BI174"/>
  <c r="BH174"/>
  <c r="BG174"/>
  <c r="BF174"/>
  <c r="T174"/>
  <c r="R174"/>
  <c r="P174"/>
  <c r="BI171"/>
  <c r="BH171"/>
  <c r="BG171"/>
  <c r="BF171"/>
  <c r="T171"/>
  <c r="R171"/>
  <c r="P171"/>
  <c r="BI170"/>
  <c r="BH170"/>
  <c r="BG170"/>
  <c r="BF170"/>
  <c r="T170"/>
  <c r="R170"/>
  <c r="P170"/>
  <c r="BI167"/>
  <c r="BH167"/>
  <c r="BG167"/>
  <c r="BF167"/>
  <c r="T167"/>
  <c r="R167"/>
  <c r="P167"/>
  <c r="BI166"/>
  <c r="BH166"/>
  <c r="BG166"/>
  <c r="BF166"/>
  <c r="T166"/>
  <c r="R166"/>
  <c r="P166"/>
  <c r="BI165"/>
  <c r="BH165"/>
  <c r="BG165"/>
  <c r="BF165"/>
  <c r="T165"/>
  <c r="R165"/>
  <c r="P165"/>
  <c r="BI162"/>
  <c r="BH162"/>
  <c r="BG162"/>
  <c r="BF162"/>
  <c r="T162"/>
  <c r="R162"/>
  <c r="P162"/>
  <c r="BI159"/>
  <c r="BH159"/>
  <c r="BG159"/>
  <c r="BF159"/>
  <c r="T159"/>
  <c r="R159"/>
  <c r="P159"/>
  <c r="BI156"/>
  <c r="BH156"/>
  <c r="BG156"/>
  <c r="BF156"/>
  <c r="T156"/>
  <c r="R156"/>
  <c r="P156"/>
  <c r="BI152"/>
  <c r="BH152"/>
  <c r="BG152"/>
  <c r="BF152"/>
  <c r="T152"/>
  <c r="R152"/>
  <c r="P152"/>
  <c r="BI147"/>
  <c r="BH147"/>
  <c r="BG147"/>
  <c r="BF147"/>
  <c r="T147"/>
  <c r="R147"/>
  <c r="P147"/>
  <c r="BI142"/>
  <c r="BH142"/>
  <c r="BG142"/>
  <c r="BF142"/>
  <c r="T142"/>
  <c r="R142"/>
  <c r="P142"/>
  <c r="BI139"/>
  <c r="BH139"/>
  <c r="BG139"/>
  <c r="BF139"/>
  <c r="T139"/>
  <c r="R139"/>
  <c r="P139"/>
  <c r="BI136"/>
  <c r="BH136"/>
  <c r="BG136"/>
  <c r="BF136"/>
  <c r="T136"/>
  <c r="R136"/>
  <c r="P136"/>
  <c r="BI133"/>
  <c r="BH133"/>
  <c r="BG133"/>
  <c r="BF133"/>
  <c r="T133"/>
  <c r="R133"/>
  <c r="P133"/>
  <c r="BI130"/>
  <c r="BH130"/>
  <c r="BG130"/>
  <c r="BF130"/>
  <c r="T130"/>
  <c r="R130"/>
  <c r="P130"/>
  <c r="BI127"/>
  <c r="BH127"/>
  <c r="BG127"/>
  <c r="BF127"/>
  <c r="T127"/>
  <c r="R127"/>
  <c r="P127"/>
  <c r="BI124"/>
  <c r="BH124"/>
  <c r="BG124"/>
  <c r="BF124"/>
  <c r="T124"/>
  <c r="R124"/>
  <c r="P124"/>
  <c r="BI121"/>
  <c r="BH121"/>
  <c r="BG121"/>
  <c r="BF121"/>
  <c r="T121"/>
  <c r="R121"/>
  <c r="P121"/>
  <c r="BI117"/>
  <c r="BH117"/>
  <c r="BG117"/>
  <c r="BF117"/>
  <c r="T117"/>
  <c r="R117"/>
  <c r="P117"/>
  <c r="BI112"/>
  <c r="BH112"/>
  <c r="BG112"/>
  <c r="BF112"/>
  <c r="T112"/>
  <c r="R112"/>
  <c r="P112"/>
  <c r="BI109"/>
  <c r="BH109"/>
  <c r="BG109"/>
  <c r="BF109"/>
  <c r="T109"/>
  <c r="R109"/>
  <c r="P109"/>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9"/>
  <c r="BH89"/>
  <c r="BG89"/>
  <c r="BF89"/>
  <c r="T89"/>
  <c r="R89"/>
  <c r="P89"/>
  <c r="BI86"/>
  <c r="BH86"/>
  <c r="BG86"/>
  <c r="BF86"/>
  <c r="T86"/>
  <c r="R86"/>
  <c r="P86"/>
  <c r="J80"/>
  <c r="J79"/>
  <c r="F79"/>
  <c r="F77"/>
  <c r="E75"/>
  <c r="J55"/>
  <c r="J54"/>
  <c r="F54"/>
  <c r="F52"/>
  <c r="E50"/>
  <c r="J18"/>
  <c r="E18"/>
  <c r="F80"/>
  <c r="J17"/>
  <c r="J12"/>
  <c r="J52"/>
  <c r="E7"/>
  <c r="E48"/>
  <c i="1" r="L50"/>
  <c r="AM50"/>
  <c r="AM49"/>
  <c r="L49"/>
  <c r="AM47"/>
  <c r="L47"/>
  <c r="L45"/>
  <c r="L44"/>
  <c i="5" r="J445"/>
  <c i="6" r="J175"/>
  <c i="8" r="BK101"/>
  <c i="9" r="J89"/>
  <c i="10" r="J86"/>
  <c i="5" r="BK117"/>
  <c r="BK185"/>
  <c i="6" r="J172"/>
  <c i="2" r="J228"/>
  <c r="J171"/>
  <c r="J142"/>
  <c i="3" r="BK87"/>
  <c i="5" r="J500"/>
  <c r="J266"/>
  <c r="J414"/>
  <c i="6" r="BK187"/>
  <c i="9" r="J232"/>
  <c r="BK222"/>
  <c i="5" r="BK142"/>
  <c r="BK239"/>
  <c i="6" r="J187"/>
  <c i="9" r="J186"/>
  <c i="10" r="BK98"/>
  <c i="5" r="J257"/>
  <c r="J482"/>
  <c r="BK490"/>
  <c r="BK120"/>
  <c i="6" r="BK88"/>
  <c i="8" r="BK91"/>
  <c i="9" r="J304"/>
  <c r="BK202"/>
  <c i="2" r="J239"/>
  <c i="5" r="J281"/>
  <c i="6" r="BK195"/>
  <c i="2" r="BK95"/>
  <c i="5" r="J521"/>
  <c i="6" r="BK157"/>
  <c r="BK186"/>
  <c i="8" r="BK86"/>
  <c i="9" r="BK300"/>
  <c r="J351"/>
  <c i="2" r="J159"/>
  <c i="1" r="AS54"/>
  <c i="5" r="J313"/>
  <c r="J277"/>
  <c r="BK138"/>
  <c r="BK153"/>
  <c r="J433"/>
  <c i="8" r="J92"/>
  <c i="9" r="BK373"/>
  <c i="11" r="J99"/>
  <c i="2" r="J244"/>
  <c i="4" r="BK104"/>
  <c i="5" r="J310"/>
  <c r="J420"/>
  <c r="J493"/>
  <c r="BK220"/>
  <c i="7" r="BK94"/>
  <c i="9" r="BK193"/>
  <c r="BK362"/>
  <c i="10" r="J98"/>
  <c i="5" r="BK452"/>
  <c r="BK225"/>
  <c i="6" r="J95"/>
  <c i="8" r="BK96"/>
  <c i="9" r="J154"/>
  <c r="BK274"/>
  <c i="10" r="J88"/>
  <c i="5" r="J290"/>
  <c r="BK486"/>
  <c r="BK106"/>
  <c i="8" r="J88"/>
  <c i="9" r="BK312"/>
  <c r="J278"/>
  <c i="11" r="BK102"/>
  <c r="BK89"/>
  <c i="5" r="J293"/>
  <c i="6" r="J143"/>
  <c i="9" r="J116"/>
  <c i="2" r="BK174"/>
  <c r="J152"/>
  <c i="4" r="BK108"/>
  <c i="5" r="J368"/>
  <c r="J97"/>
  <c i="6" r="J182"/>
  <c i="9" r="J327"/>
  <c r="J208"/>
  <c i="11" r="J89"/>
  <c i="5" r="BK376"/>
  <c i="8" r="J102"/>
  <c i="9" r="J308"/>
  <c i="2" r="BK189"/>
  <c i="5" r="J157"/>
  <c r="J201"/>
  <c i="6" r="J200"/>
  <c i="9" r="J176"/>
  <c r="BK140"/>
  <c i="11" r="BK87"/>
  <c i="4" r="BK100"/>
  <c i="5" r="BK382"/>
  <c r="BK257"/>
  <c r="J173"/>
  <c i="6" r="J183"/>
  <c i="2" r="BK210"/>
  <c i="5" r="J94"/>
  <c i="6" r="J179"/>
  <c r="BK98"/>
  <c i="9" r="BK261"/>
  <c r="J418"/>
  <c i="2" r="J127"/>
  <c r="BK139"/>
  <c r="BK117"/>
  <c i="3" r="J84"/>
  <c i="4" r="BK85"/>
  <c i="5" r="J262"/>
  <c r="BK500"/>
  <c r="J518"/>
  <c r="J467"/>
  <c r="J197"/>
  <c r="J476"/>
  <c r="J353"/>
  <c i="9" r="BK316"/>
  <c r="BK418"/>
  <c i="2" r="J181"/>
  <c r="J89"/>
  <c r="BK89"/>
  <c i="5" r="BK286"/>
  <c r="J442"/>
  <c r="J147"/>
  <c r="J439"/>
  <c i="6" r="J195"/>
  <c i="8" r="BK95"/>
  <c i="9" r="J426"/>
  <c r="BK101"/>
  <c i="5" r="J120"/>
  <c r="BK314"/>
  <c i="6" r="BK101"/>
  <c i="5" r="J436"/>
  <c r="BK345"/>
  <c i="6" r="J181"/>
  <c i="9" r="BK104"/>
  <c r="J321"/>
  <c i="5" r="J321"/>
  <c r="J527"/>
  <c r="BK150"/>
  <c i="6" r="BK167"/>
  <c i="8" r="J96"/>
  <c i="2" r="J224"/>
  <c r="BK166"/>
  <c r="J124"/>
  <c i="4" r="J85"/>
  <c i="5" r="J533"/>
  <c r="BK313"/>
  <c i="6" r="BK181"/>
  <c i="8" r="J89"/>
  <c i="9" r="J297"/>
  <c i="10" r="J91"/>
  <c i="6" r="BK156"/>
  <c r="J199"/>
  <c i="9" r="J270"/>
  <c i="2" r="BK227"/>
  <c i="5" r="BK448"/>
  <c i="6" r="BK137"/>
  <c i="9" r="BK308"/>
  <c r="BK294"/>
  <c i="10" r="J95"/>
  <c i="5" r="J109"/>
  <c r="BK130"/>
  <c i="6" r="BK175"/>
  <c i="7" r="BK88"/>
  <c i="2" r="BK109"/>
  <c i="4" r="J97"/>
  <c i="5" r="J511"/>
  <c i="6" r="BK95"/>
  <c r="J160"/>
  <c i="8" r="BK97"/>
  <c i="9" r="J124"/>
  <c r="J261"/>
  <c i="2" r="BK162"/>
  <c r="BK112"/>
  <c r="J136"/>
  <c r="BK101"/>
  <c i="4" r="J115"/>
  <c r="BK115"/>
  <c i="5" r="BK306"/>
  <c r="BK464"/>
  <c r="BK533"/>
  <c r="BK429"/>
  <c r="BK126"/>
  <c r="BK281"/>
  <c r="BK173"/>
  <c i="6" r="BK110"/>
  <c i="8" r="J85"/>
  <c i="9" r="BK196"/>
  <c i="2" r="BK235"/>
  <c r="J109"/>
  <c r="BK124"/>
  <c i="4" r="BK118"/>
  <c i="5" r="BK442"/>
  <c r="BK359"/>
  <c i="6" r="BK180"/>
  <c i="8" r="BK104"/>
  <c i="9" r="BK108"/>
  <c r="BK98"/>
  <c i="5" r="J250"/>
  <c r="BK181"/>
  <c i="6" r="J127"/>
  <c i="8" r="BK105"/>
  <c i="9" r="BK290"/>
  <c r="BK426"/>
  <c r="J150"/>
  <c i="2" r="J189"/>
  <c i="5" r="J306"/>
  <c r="J335"/>
  <c i="6" r="BK159"/>
  <c i="9" r="BK297"/>
  <c r="J222"/>
  <c i="10" r="BK94"/>
  <c i="5" r="BK253"/>
  <c r="J215"/>
  <c i="6" r="J110"/>
  <c i="8" r="BK87"/>
  <c i="2" r="J174"/>
  <c r="J117"/>
  <c i="4" r="BK91"/>
  <c i="5" r="J514"/>
  <c r="J391"/>
  <c r="J242"/>
  <c i="8" r="J103"/>
  <c i="9" r="BK212"/>
  <c r="J242"/>
  <c i="5" r="J169"/>
  <c r="BK408"/>
  <c i="8" r="BK102"/>
  <c i="9" r="J212"/>
  <c i="2" r="BK228"/>
  <c i="5" r="J113"/>
  <c r="J220"/>
  <c r="BK277"/>
  <c i="7" r="BK84"/>
  <c i="9" r="BK92"/>
  <c i="10" r="BK95"/>
  <c i="5" r="BK394"/>
  <c r="BK471"/>
  <c r="BK433"/>
  <c r="J324"/>
  <c i="6" r="J104"/>
  <c i="2" r="J86"/>
  <c i="5" r="J508"/>
  <c i="6" r="J98"/>
  <c i="7" r="J84"/>
  <c i="9" r="J300"/>
  <c r="J410"/>
  <c i="2" r="F36"/>
  <c i="5" r="BK113"/>
  <c i="6" r="BK183"/>
  <c i="7" r="J88"/>
  <c i="9" r="J158"/>
  <c r="J274"/>
  <c i="2" r="J167"/>
  <c r="J112"/>
  <c i="5" r="BK482"/>
  <c r="J142"/>
  <c r="BK324"/>
  <c r="J359"/>
  <c i="6" r="J161"/>
  <c i="9" r="BK168"/>
  <c r="BK321"/>
  <c i="11" r="J102"/>
  <c i="5" r="J144"/>
  <c i="6" r="J159"/>
  <c r="J157"/>
  <c i="9" r="BK95"/>
  <c r="BK327"/>
  <c i="10" r="J87"/>
  <c i="5" r="J127"/>
  <c r="BK445"/>
  <c i="6" r="BK141"/>
  <c i="9" r="J189"/>
  <c i="10" r="J93"/>
  <c i="5" r="J285"/>
  <c r="J253"/>
  <c r="BK327"/>
  <c i="6" r="J168"/>
  <c i="9" r="BK242"/>
  <c i="2" r="BK171"/>
  <c r="BK130"/>
  <c i="4" r="J112"/>
  <c i="5" r="BK215"/>
  <c r="BK405"/>
  <c i="6" r="BK191"/>
  <c i="8" r="J95"/>
  <c i="9" r="BK351"/>
  <c r="J202"/>
  <c i="11" r="BK96"/>
  <c i="6" r="BK194"/>
  <c r="BK92"/>
  <c i="9" r="BK186"/>
  <c i="11" r="BK99"/>
  <c i="5" r="BK399"/>
  <c r="J426"/>
  <c i="6" r="BK113"/>
  <c i="8" r="BK89"/>
  <c i="9" r="J193"/>
  <c r="J140"/>
  <c r="J286"/>
  <c i="5" r="BK511"/>
  <c r="BK103"/>
  <c i="6" r="BK161"/>
  <c r="BK116"/>
  <c i="4" r="BK94"/>
  <c i="5" r="J271"/>
  <c i="6" r="J123"/>
  <c r="BK119"/>
  <c i="8" r="F36"/>
  <c i="5" r="BK417"/>
  <c i="6" r="BK182"/>
  <c i="9" r="BK124"/>
  <c i="2" r="BK170"/>
  <c r="J196"/>
  <c i="5" r="J504"/>
  <c r="J452"/>
  <c i="8" r="J87"/>
  <c i="9" r="BK158"/>
  <c i="2" r="F34"/>
  <c r="BK224"/>
  <c i="5" r="BK293"/>
  <c i="6" r="J113"/>
  <c i="8" r="BK90"/>
  <c i="9" r="J324"/>
  <c i="2" r="J227"/>
  <c i="5" r="BK504"/>
  <c r="J301"/>
  <c i="6" r="BK199"/>
  <c i="9" r="BK282"/>
  <c i="2" r="BK177"/>
  <c r="J165"/>
  <c r="J98"/>
  <c i="4" r="J91"/>
  <c i="5" r="BK301"/>
  <c r="BK147"/>
  <c i="6" r="J134"/>
  <c i="9" r="BK410"/>
  <c r="J101"/>
  <c i="5" r="J297"/>
  <c i="6" r="BK185"/>
  <c i="8" r="J101"/>
  <c i="11" r="J96"/>
  <c i="2" r="J186"/>
  <c i="5" r="BK235"/>
  <c r="J382"/>
  <c r="BK297"/>
  <c i="6" r="BK160"/>
  <c i="7" r="J99"/>
  <c i="9" r="BK172"/>
  <c r="BK278"/>
  <c r="BK199"/>
  <c i="2" r="J156"/>
  <c r="J95"/>
  <c r="BK127"/>
  <c r="J92"/>
  <c i="4" r="BK88"/>
  <c i="5" r="BK476"/>
  <c r="BK521"/>
  <c r="J193"/>
  <c r="J405"/>
  <c r="BK467"/>
  <c r="BK157"/>
  <c r="BK134"/>
  <c i="6" r="J184"/>
  <c i="9" r="BK163"/>
  <c i="10" r="BK93"/>
  <c i="2" r="J162"/>
  <c r="BK199"/>
  <c i="5" r="BK527"/>
  <c r="J286"/>
  <c r="J417"/>
  <c i="6" r="BK104"/>
  <c i="8" r="J91"/>
  <c i="9" r="J316"/>
  <c r="J384"/>
  <c r="BK181"/>
  <c i="5" r="J464"/>
  <c r="J125"/>
  <c i="6" r="BK148"/>
  <c i="8" r="BK99"/>
  <c i="9" r="BK333"/>
  <c r="J294"/>
  <c i="5" r="BK242"/>
  <c r="BK193"/>
  <c r="J225"/>
  <c i="9" r="BK89"/>
  <c r="BK324"/>
  <c i="11" r="BK91"/>
  <c i="5" r="BK524"/>
  <c r="BK317"/>
  <c r="J228"/>
  <c i="8" r="J97"/>
  <c i="2" r="J199"/>
  <c r="BK159"/>
  <c r="J34"/>
  <c i="9" r="J172"/>
  <c i="2" r="BK181"/>
  <c i="5" r="BK197"/>
  <c r="BK262"/>
  <c i="6" r="BK143"/>
  <c i="8" r="BK92"/>
  <c i="9" r="J414"/>
  <c r="BK270"/>
  <c i="2" r="J210"/>
  <c i="5" r="BK439"/>
  <c r="BK228"/>
  <c r="BK285"/>
  <c i="8" r="J99"/>
  <c i="9" r="BK422"/>
  <c i="2" r="BK192"/>
  <c i="5" r="J153"/>
  <c r="BK402"/>
  <c r="BK493"/>
  <c i="6" r="J180"/>
  <c i="9" r="J373"/>
  <c i="2" r="J177"/>
  <c r="BK156"/>
  <c r="J104"/>
  <c i="4" r="J104"/>
  <c i="5" r="BK321"/>
  <c r="J100"/>
  <c i="9" r="BK232"/>
  <c r="J406"/>
  <c i="10" r="BK100"/>
  <c i="5" r="J121"/>
  <c i="6" r="J88"/>
  <c i="8" r="BK88"/>
  <c i="9" r="J181"/>
  <c i="5" r="J399"/>
  <c r="BK414"/>
  <c r="BK353"/>
  <c r="J185"/>
  <c i="6" r="J169"/>
  <c i="9" r="BK395"/>
  <c r="J336"/>
  <c i="11" r="J87"/>
  <c i="2" r="J192"/>
  <c i="5" r="J345"/>
  <c i="6" r="BK131"/>
  <c r="BK134"/>
  <c i="2" r="J130"/>
  <c i="4" r="BK112"/>
  <c i="6" r="J167"/>
  <c r="J137"/>
  <c r="BK107"/>
  <c i="9" r="J199"/>
  <c r="J168"/>
  <c i="2" r="J139"/>
  <c r="J101"/>
  <c r="BK133"/>
  <c r="BK104"/>
  <c i="4" r="J88"/>
  <c r="J118"/>
  <c i="5" r="BK231"/>
  <c r="BK250"/>
  <c r="BK518"/>
  <c r="J208"/>
  <c r="BK100"/>
  <c r="J317"/>
  <c i="6" r="J119"/>
  <c i="9" r="BK414"/>
  <c r="BK189"/>
  <c i="2" r="BK196"/>
  <c r="J133"/>
  <c r="BK98"/>
  <c i="5" r="J314"/>
  <c r="BK497"/>
  <c r="BK271"/>
  <c r="BK266"/>
  <c i="6" r="J141"/>
  <c i="9" r="BK252"/>
  <c r="J196"/>
  <c r="BK286"/>
  <c i="10" r="BK87"/>
  <c i="5" r="BK290"/>
  <c r="J423"/>
  <c i="6" r="J191"/>
  <c i="7" r="BK99"/>
  <c i="9" r="BK176"/>
  <c r="J395"/>
  <c r="BK150"/>
  <c i="2" r="J213"/>
  <c i="5" r="BK274"/>
  <c i="6" r="J148"/>
  <c i="9" r="BK208"/>
  <c r="BK132"/>
  <c i="2" r="BK186"/>
  <c i="5" r="BK460"/>
  <c r="BK338"/>
  <c i="8" r="J105"/>
  <c i="9" r="BK304"/>
  <c i="2" r="J166"/>
  <c r="BK86"/>
  <c i="4" r="J94"/>
  <c i="5" r="BK247"/>
  <c r="BK201"/>
  <c r="BK188"/>
  <c i="6" r="J185"/>
  <c i="9" r="J330"/>
  <c r="J422"/>
  <c i="11" r="J91"/>
  <c i="5" r="BK144"/>
  <c i="6" r="J92"/>
  <c i="8" r="J104"/>
  <c i="9" r="J340"/>
  <c i="5" r="BK530"/>
  <c r="J138"/>
  <c r="J429"/>
  <c i="2" r="F37"/>
  <c i="5" r="BK420"/>
  <c r="J130"/>
  <c r="BK109"/>
  <c r="BK423"/>
  <c i="6" r="BK179"/>
  <c i="8" r="BK93"/>
  <c i="10" r="BK86"/>
  <c i="2" r="BK152"/>
  <c r="BK244"/>
  <c i="3" r="J90"/>
  <c i="5" r="J103"/>
  <c r="J247"/>
  <c r="J235"/>
  <c i="6" r="J116"/>
  <c r="BK123"/>
  <c i="8" r="BK85"/>
  <c i="9" r="J333"/>
  <c i="10" r="BK88"/>
  <c i="5" r="J188"/>
  <c r="J134"/>
  <c r="J231"/>
  <c i="6" r="BK184"/>
  <c i="9" r="BK154"/>
  <c r="J92"/>
  <c r="J312"/>
  <c i="10" r="J92"/>
  <c i="5" r="BK508"/>
  <c r="BK125"/>
  <c i="7" r="J94"/>
  <c i="9" r="J98"/>
  <c r="J145"/>
  <c i="2" r="J235"/>
  <c r="F35"/>
  <c i="9" r="J290"/>
  <c i="5" r="J524"/>
  <c r="J376"/>
  <c r="BK97"/>
  <c i="6" r="J186"/>
  <c i="8" r="J93"/>
  <c i="9" r="BK330"/>
  <c i="10" r="J94"/>
  <c i="5" r="J274"/>
  <c r="BK514"/>
  <c r="BK436"/>
  <c r="BK127"/>
  <c i="2" r="BK142"/>
  <c i="4" r="J108"/>
  <c i="5" r="J106"/>
  <c i="6" r="BK200"/>
  <c r="J101"/>
  <c i="9" r="J362"/>
  <c r="BK116"/>
  <c i="2" r="BK165"/>
  <c r="J121"/>
  <c r="J147"/>
  <c i="3" r="BK90"/>
  <c i="5" r="BK391"/>
  <c r="J471"/>
  <c r="J408"/>
  <c r="BK208"/>
  <c i="9" r="BK406"/>
  <c i="10" r="BK92"/>
  <c i="5" r="J530"/>
  <c i="6" r="J156"/>
  <c i="9" r="BK340"/>
  <c i="10" r="BK91"/>
  <c i="5" r="J460"/>
  <c r="BK426"/>
  <c r="BK94"/>
  <c i="7" r="BK92"/>
  <c i="9" r="BK205"/>
  <c i="2" r="J170"/>
  <c i="3" r="BK84"/>
  <c i="5" r="J402"/>
  <c r="J486"/>
  <c i="6" r="BK169"/>
  <c i="7" r="J92"/>
  <c i="9" r="J132"/>
  <c r="J104"/>
  <c i="5" r="J327"/>
  <c i="6" r="BK127"/>
  <c i="9" r="J252"/>
  <c i="10" r="J100"/>
  <c i="5" r="J239"/>
  <c r="BK310"/>
  <c i="9" r="BK384"/>
  <c r="J282"/>
  <c i="2" r="BK239"/>
  <c i="5" r="J448"/>
  <c r="J394"/>
  <c i="6" r="J131"/>
  <c i="8" r="J90"/>
  <c i="3" r="J87"/>
  <c i="5" r="J150"/>
  <c i="6" r="BK168"/>
  <c r="J194"/>
  <c i="9" r="J205"/>
  <c r="BK336"/>
  <c i="2" r="BK167"/>
  <c r="BK147"/>
  <c r="BK121"/>
  <c r="BK92"/>
  <c i="4" r="J100"/>
  <c i="5" r="J497"/>
  <c r="J181"/>
  <c r="BK121"/>
  <c r="J490"/>
  <c r="J338"/>
  <c r="BK335"/>
  <c r="J341"/>
  <c i="9" r="J95"/>
  <c i="2" r="BK213"/>
  <c r="BK136"/>
  <c i="4" r="BK97"/>
  <c i="5" r="BK169"/>
  <c r="BK341"/>
  <c r="J126"/>
  <c i="6" r="J107"/>
  <c i="8" r="BK103"/>
  <c i="9" r="J163"/>
  <c r="J108"/>
  <c i="5" r="J117"/>
  <c r="BK368"/>
  <c i="6" r="BK172"/>
  <c i="8" r="J86"/>
  <c i="9" r="BK145"/>
  <c i="10" r="J34"/>
  <c i="1" r="AW63"/>
  <c i="2" l="1" r="R155"/>
  <c i="4" r="R111"/>
  <c i="5" r="R320"/>
  <c r="P517"/>
  <c i="6" r="R87"/>
  <c i="8" r="P94"/>
  <c i="2" r="BK155"/>
  <c r="J155"/>
  <c r="J62"/>
  <c i="5" r="P143"/>
  <c r="R470"/>
  <c r="R510"/>
  <c i="6" r="BK155"/>
  <c r="J155"/>
  <c r="J64"/>
  <c i="8" r="T84"/>
  <c i="9" r="T88"/>
  <c r="R339"/>
  <c i="2" r="R195"/>
  <c i="5" r="R93"/>
  <c i="6" r="P126"/>
  <c r="R198"/>
  <c i="9" r="R107"/>
  <c r="P320"/>
  <c i="2" r="T85"/>
  <c i="3" r="BK83"/>
  <c r="J83"/>
  <c r="J61"/>
  <c i="4" r="P111"/>
  <c i="5" r="R143"/>
  <c r="R309"/>
  <c r="T517"/>
  <c i="7" r="P83"/>
  <c r="P82"/>
  <c r="P81"/>
  <c i="1" r="AU60"/>
  <c i="8" r="BK94"/>
  <c r="J94"/>
  <c r="J61"/>
  <c i="9" r="P88"/>
  <c r="BK192"/>
  <c r="J192"/>
  <c r="J63"/>
  <c r="R192"/>
  <c r="BK320"/>
  <c r="J320"/>
  <c r="J65"/>
  <c i="10" r="R85"/>
  <c r="R84"/>
  <c i="2" r="P155"/>
  <c i="3" r="P83"/>
  <c r="P82"/>
  <c r="P81"/>
  <c i="1" r="AU56"/>
  <c i="4" r="R84"/>
  <c r="R83"/>
  <c r="R82"/>
  <c i="5" r="BK93"/>
  <c r="J93"/>
  <c r="J61"/>
  <c r="BK133"/>
  <c r="J133"/>
  <c r="J62"/>
  <c r="T133"/>
  <c r="P309"/>
  <c r="BK517"/>
  <c r="J517"/>
  <c r="J71"/>
  <c i="8" r="P100"/>
  <c i="9" r="T211"/>
  <c i="2" r="T195"/>
  <c i="3" r="T83"/>
  <c r="T82"/>
  <c r="T81"/>
  <c i="4" r="P84"/>
  <c r="P83"/>
  <c r="P82"/>
  <c i="1" r="AU57"/>
  <c i="5" r="T320"/>
  <c r="R517"/>
  <c r="R509"/>
  <c i="6" r="BK126"/>
  <c r="J126"/>
  <c r="J62"/>
  <c r="BK198"/>
  <c r="J198"/>
  <c r="J65"/>
  <c i="8" r="T94"/>
  <c i="9" r="BK88"/>
  <c r="J88"/>
  <c r="J61"/>
  <c r="R211"/>
  <c i="10" r="BK97"/>
  <c r="J97"/>
  <c r="J63"/>
  <c i="2" r="P195"/>
  <c i="4" r="T84"/>
  <c i="5" r="BK320"/>
  <c r="J320"/>
  <c r="J66"/>
  <c r="P510"/>
  <c r="P509"/>
  <c i="6" r="P87"/>
  <c r="T126"/>
  <c r="P198"/>
  <c i="9" r="P211"/>
  <c i="10" r="BK85"/>
  <c r="J85"/>
  <c r="J61"/>
  <c i="2" r="BK85"/>
  <c r="J85"/>
  <c r="J61"/>
  <c i="4" r="T111"/>
  <c i="5" r="P320"/>
  <c r="BK510"/>
  <c r="BK509"/>
  <c r="J509"/>
  <c r="J69"/>
  <c i="6" r="R155"/>
  <c i="7" r="R83"/>
  <c r="R82"/>
  <c r="R81"/>
  <c i="8" r="BK84"/>
  <c r="J84"/>
  <c r="J60"/>
  <c r="R100"/>
  <c i="9" r="R88"/>
  <c r="P339"/>
  <c i="10" r="P85"/>
  <c r="P84"/>
  <c i="2" r="R85"/>
  <c r="R84"/>
  <c r="R83"/>
  <c i="4" r="BK111"/>
  <c r="J111"/>
  <c r="J62"/>
  <c i="5" r="T93"/>
  <c r="R133"/>
  <c r="T470"/>
  <c i="6" r="T87"/>
  <c r="T198"/>
  <c i="8" r="R94"/>
  <c i="9" r="P107"/>
  <c r="P192"/>
  <c r="T192"/>
  <c r="R320"/>
  <c i="10" r="T97"/>
  <c r="T96"/>
  <c i="2" r="BK195"/>
  <c r="J195"/>
  <c r="J63"/>
  <c i="5" r="T143"/>
  <c r="BK309"/>
  <c r="J309"/>
  <c r="J65"/>
  <c r="T309"/>
  <c i="6" r="BK87"/>
  <c r="R126"/>
  <c i="8" r="P84"/>
  <c r="P83"/>
  <c i="1" r="AU61"/>
  <c i="8" r="T100"/>
  <c i="9" r="BK107"/>
  <c r="T339"/>
  <c i="10" r="P97"/>
  <c r="P96"/>
  <c i="2" r="T155"/>
  <c i="3" r="R83"/>
  <c r="R82"/>
  <c r="R81"/>
  <c i="4" r="BK84"/>
  <c r="BK83"/>
  <c r="BK82"/>
  <c r="J82"/>
  <c r="J59"/>
  <c i="5" r="P93"/>
  <c r="P133"/>
  <c r="BK470"/>
  <c r="J470"/>
  <c r="J67"/>
  <c i="6" r="T155"/>
  <c i="7" r="BK83"/>
  <c r="J83"/>
  <c r="J61"/>
  <c i="8" r="BK100"/>
  <c r="J100"/>
  <c r="J63"/>
  <c i="9" r="T107"/>
  <c r="BK339"/>
  <c r="J339"/>
  <c r="J66"/>
  <c i="10" r="R97"/>
  <c r="R96"/>
  <c i="2" r="P85"/>
  <c r="P84"/>
  <c r="P83"/>
  <c i="1" r="AU55"/>
  <c i="5" r="BK143"/>
  <c r="BK92"/>
  <c r="J92"/>
  <c r="J60"/>
  <c r="P470"/>
  <c r="T510"/>
  <c r="T509"/>
  <c i="6" r="P155"/>
  <c i="7" r="T83"/>
  <c r="T82"/>
  <c r="T81"/>
  <c i="8" r="R84"/>
  <c r="R83"/>
  <c i="9" r="BK211"/>
  <c r="J211"/>
  <c r="J64"/>
  <c r="T320"/>
  <c i="10" r="T85"/>
  <c r="T84"/>
  <c r="T83"/>
  <c i="11" r="BK86"/>
  <c r="J86"/>
  <c r="J61"/>
  <c r="P86"/>
  <c r="P85"/>
  <c r="P84"/>
  <c i="1" r="AU64"/>
  <c i="11" r="R86"/>
  <c r="R85"/>
  <c r="R84"/>
  <c r="T86"/>
  <c r="T85"/>
  <c r="T84"/>
  <c i="6" r="BK142"/>
  <c r="J142"/>
  <c r="J63"/>
  <c i="5" r="BK305"/>
  <c r="J305"/>
  <c r="J64"/>
  <c r="BK507"/>
  <c r="J507"/>
  <c r="J68"/>
  <c i="8" r="BK98"/>
  <c r="J98"/>
  <c r="J62"/>
  <c i="11" r="BK95"/>
  <c r="J95"/>
  <c r="J62"/>
  <c r="BK98"/>
  <c r="J98"/>
  <c r="J63"/>
  <c r="BK101"/>
  <c r="J101"/>
  <c r="J64"/>
  <c i="10" r="BK96"/>
  <c r="J96"/>
  <c r="J62"/>
  <c i="11" r="BE91"/>
  <c r="BE99"/>
  <c i="10" r="BK84"/>
  <c r="BK83"/>
  <c r="J83"/>
  <c r="J59"/>
  <c i="11" r="E48"/>
  <c r="BE89"/>
  <c r="BE96"/>
  <c r="BE102"/>
  <c r="F55"/>
  <c r="J52"/>
  <c r="BE87"/>
  <c i="10" r="E48"/>
  <c r="BE91"/>
  <c r="BE93"/>
  <c r="BE98"/>
  <c r="BE95"/>
  <c r="BE86"/>
  <c r="BE92"/>
  <c i="9" r="J107"/>
  <c r="J62"/>
  <c i="10" r="J77"/>
  <c r="BE88"/>
  <c r="BE87"/>
  <c r="BE94"/>
  <c r="F55"/>
  <c r="BE100"/>
  <c i="9" r="E48"/>
  <c r="J80"/>
  <c r="BE116"/>
  <c r="BE297"/>
  <c r="BE95"/>
  <c r="BE98"/>
  <c r="BE132"/>
  <c r="BE176"/>
  <c r="BE189"/>
  <c r="BE202"/>
  <c r="BE242"/>
  <c r="BE163"/>
  <c r="BE208"/>
  <c i="8" r="BK83"/>
  <c r="J83"/>
  <c i="9" r="F83"/>
  <c r="BE145"/>
  <c r="BE168"/>
  <c r="BE252"/>
  <c r="BE304"/>
  <c r="BE384"/>
  <c r="BE124"/>
  <c r="BE154"/>
  <c r="BE312"/>
  <c r="BE362"/>
  <c r="BE414"/>
  <c r="BE418"/>
  <c r="BE422"/>
  <c r="BE426"/>
  <c r="BE89"/>
  <c r="BE92"/>
  <c r="BE108"/>
  <c r="BE150"/>
  <c r="BE172"/>
  <c r="BE222"/>
  <c r="BE261"/>
  <c r="BE324"/>
  <c r="BE330"/>
  <c r="BE181"/>
  <c r="BE300"/>
  <c r="BE316"/>
  <c r="BE395"/>
  <c r="BE410"/>
  <c r="BE186"/>
  <c r="BE193"/>
  <c r="BE270"/>
  <c r="BE282"/>
  <c r="BE406"/>
  <c r="BE140"/>
  <c r="BE205"/>
  <c r="BE212"/>
  <c r="BE278"/>
  <c r="BE286"/>
  <c r="BE294"/>
  <c r="BE327"/>
  <c r="BE336"/>
  <c r="BE340"/>
  <c r="BE373"/>
  <c r="BE232"/>
  <c r="BE274"/>
  <c r="BE290"/>
  <c r="BE351"/>
  <c r="BE101"/>
  <c r="BE104"/>
  <c r="BE158"/>
  <c r="BE196"/>
  <c r="BE199"/>
  <c r="BE308"/>
  <c r="BE321"/>
  <c r="BE333"/>
  <c i="8" r="BE93"/>
  <c i="7" r="BK82"/>
  <c r="BK81"/>
  <c r="J81"/>
  <c i="8" r="E48"/>
  <c r="J52"/>
  <c r="BE87"/>
  <c r="BE91"/>
  <c r="BE101"/>
  <c r="BE86"/>
  <c r="BE89"/>
  <c r="BE102"/>
  <c r="BE97"/>
  <c r="BE95"/>
  <c r="BE105"/>
  <c r="BE103"/>
  <c r="BE96"/>
  <c r="BE99"/>
  <c r="BE104"/>
  <c i="1" r="BC61"/>
  <c i="8" r="F55"/>
  <c r="BE85"/>
  <c r="BE88"/>
  <c r="BE90"/>
  <c r="BE92"/>
  <c i="6" r="J87"/>
  <c r="J61"/>
  <c i="7" r="J52"/>
  <c r="BE84"/>
  <c r="BE88"/>
  <c r="BE92"/>
  <c r="E71"/>
  <c r="F55"/>
  <c r="BE99"/>
  <c r="BE94"/>
  <c i="5" r="J510"/>
  <c r="J70"/>
  <c i="6" r="E48"/>
  <c r="BE92"/>
  <c r="BE110"/>
  <c r="BE116"/>
  <c r="BE127"/>
  <c r="BE161"/>
  <c r="BE107"/>
  <c r="BE184"/>
  <c r="BE191"/>
  <c r="BE200"/>
  <c r="BE131"/>
  <c r="BE141"/>
  <c i="5" r="BK91"/>
  <c r="J91"/>
  <c r="J143"/>
  <c r="J63"/>
  <c i="6" r="BE104"/>
  <c r="BE113"/>
  <c r="BE148"/>
  <c r="F55"/>
  <c r="BE119"/>
  <c r="BE134"/>
  <c r="BE167"/>
  <c r="BE172"/>
  <c r="BE179"/>
  <c r="BE88"/>
  <c r="BE168"/>
  <c r="BE180"/>
  <c r="BE182"/>
  <c r="BE183"/>
  <c r="BE187"/>
  <c r="BE98"/>
  <c r="BE137"/>
  <c r="BE156"/>
  <c r="BE195"/>
  <c r="BE199"/>
  <c r="BE143"/>
  <c r="BE169"/>
  <c r="J52"/>
  <c r="BE123"/>
  <c r="BE175"/>
  <c r="BE186"/>
  <c r="BE194"/>
  <c r="BE95"/>
  <c r="BE101"/>
  <c r="BE157"/>
  <c r="BE159"/>
  <c r="BE160"/>
  <c r="BE181"/>
  <c r="BE185"/>
  <c i="4" r="J83"/>
  <c r="J60"/>
  <c i="5" r="BE94"/>
  <c r="BE169"/>
  <c r="BE262"/>
  <c r="BE327"/>
  <c r="BE417"/>
  <c r="BE420"/>
  <c r="BE423"/>
  <c r="BE433"/>
  <c r="BE448"/>
  <c r="BE460"/>
  <c r="J52"/>
  <c r="BE100"/>
  <c r="BE120"/>
  <c r="BE127"/>
  <c r="BE130"/>
  <c r="BE181"/>
  <c r="BE247"/>
  <c r="BE271"/>
  <c r="BE321"/>
  <c r="BE399"/>
  <c r="BE376"/>
  <c r="BE391"/>
  <c r="BE436"/>
  <c r="BE476"/>
  <c r="E81"/>
  <c r="BE103"/>
  <c r="BE117"/>
  <c r="BE138"/>
  <c r="BE239"/>
  <c r="BE250"/>
  <c r="BE290"/>
  <c r="BE310"/>
  <c r="BE314"/>
  <c r="BE188"/>
  <c r="BE277"/>
  <c r="BE297"/>
  <c r="BE313"/>
  <c r="BE317"/>
  <c r="BE335"/>
  <c r="BE341"/>
  <c r="BE511"/>
  <c r="F55"/>
  <c r="BE97"/>
  <c r="BE109"/>
  <c r="BE125"/>
  <c r="BE134"/>
  <c r="BE442"/>
  <c i="4" r="J84"/>
  <c r="J61"/>
  <c i="5" r="BE106"/>
  <c r="BE126"/>
  <c r="BE173"/>
  <c r="BE185"/>
  <c r="BE235"/>
  <c r="BE293"/>
  <c r="BE324"/>
  <c r="BE338"/>
  <c r="BE464"/>
  <c r="BE113"/>
  <c r="BE150"/>
  <c r="BE208"/>
  <c r="BE471"/>
  <c r="BE153"/>
  <c r="BE301"/>
  <c r="BE306"/>
  <c r="BE382"/>
  <c r="BE394"/>
  <c r="BE426"/>
  <c r="BE439"/>
  <c r="BE486"/>
  <c r="BE518"/>
  <c r="BE521"/>
  <c r="BE527"/>
  <c r="BE530"/>
  <c r="BE533"/>
  <c r="BE402"/>
  <c r="BE405"/>
  <c r="BE500"/>
  <c r="BE508"/>
  <c r="BE142"/>
  <c r="BE144"/>
  <c r="BE193"/>
  <c r="BE197"/>
  <c r="BE215"/>
  <c r="BE220"/>
  <c r="BE228"/>
  <c r="BE231"/>
  <c r="BE253"/>
  <c r="BE257"/>
  <c r="BE345"/>
  <c r="BE353"/>
  <c r="BE368"/>
  <c r="BE414"/>
  <c r="BE429"/>
  <c r="BE445"/>
  <c r="BE452"/>
  <c r="BE467"/>
  <c r="BE482"/>
  <c r="BE493"/>
  <c r="BE497"/>
  <c r="BE514"/>
  <c r="BE524"/>
  <c r="BE121"/>
  <c r="BE147"/>
  <c r="BE157"/>
  <c r="BE201"/>
  <c r="BE225"/>
  <c r="BE242"/>
  <c r="BE266"/>
  <c r="BE274"/>
  <c r="BE281"/>
  <c r="BE285"/>
  <c r="BE286"/>
  <c r="BE359"/>
  <c r="BE408"/>
  <c r="BE490"/>
  <c r="BE504"/>
  <c i="4" r="J52"/>
  <c r="BE94"/>
  <c r="E72"/>
  <c r="F55"/>
  <c r="BE112"/>
  <c r="BE88"/>
  <c r="BE97"/>
  <c r="BE115"/>
  <c r="BE85"/>
  <c r="BE91"/>
  <c r="BE100"/>
  <c r="BE108"/>
  <c i="3" r="BK82"/>
  <c r="J82"/>
  <c r="J60"/>
  <c i="4" r="BE104"/>
  <c r="BE118"/>
  <c i="2" r="BK84"/>
  <c r="BK83"/>
  <c r="J83"/>
  <c r="J59"/>
  <c i="3" r="J75"/>
  <c r="F78"/>
  <c r="E71"/>
  <c r="BE84"/>
  <c r="BE87"/>
  <c r="BE90"/>
  <c i="2" r="F55"/>
  <c r="E73"/>
  <c r="J77"/>
  <c r="BE92"/>
  <c r="BE95"/>
  <c r="BE101"/>
  <c r="BE104"/>
  <c r="BE109"/>
  <c r="BE130"/>
  <c r="BE133"/>
  <c r="BE136"/>
  <c r="BE142"/>
  <c r="BE196"/>
  <c r="BE210"/>
  <c r="BE244"/>
  <c i="1" r="BC55"/>
  <c r="BA55"/>
  <c i="2" r="BE86"/>
  <c r="BE89"/>
  <c r="BE98"/>
  <c r="BE112"/>
  <c r="BE117"/>
  <c r="BE121"/>
  <c r="BE124"/>
  <c r="BE127"/>
  <c r="BE139"/>
  <c r="BE147"/>
  <c r="BE152"/>
  <c r="BE156"/>
  <c r="BE159"/>
  <c r="BE162"/>
  <c r="BE165"/>
  <c r="BE166"/>
  <c r="BE167"/>
  <c r="BE170"/>
  <c r="BE171"/>
  <c r="BE174"/>
  <c r="BE177"/>
  <c r="BE181"/>
  <c r="BE186"/>
  <c r="BE189"/>
  <c r="BE192"/>
  <c r="BE199"/>
  <c r="BE228"/>
  <c r="BE224"/>
  <c i="1" r="BD55"/>
  <c r="BB55"/>
  <c i="2" r="BE213"/>
  <c r="BE227"/>
  <c r="BE235"/>
  <c r="BE239"/>
  <c i="1" r="AW55"/>
  <c i="11" r="F34"/>
  <c i="1" r="BA64"/>
  <c i="10" r="F34"/>
  <c i="1" r="BA63"/>
  <c i="11" r="F35"/>
  <c i="1" r="BB64"/>
  <c i="3" r="J34"/>
  <c i="1" r="AW56"/>
  <c i="3" r="F36"/>
  <c i="1" r="BC56"/>
  <c i="6" r="F37"/>
  <c i="1" r="BD59"/>
  <c i="4" r="F34"/>
  <c i="1" r="BA57"/>
  <c i="3" r="F37"/>
  <c i="1" r="BD56"/>
  <c i="5" r="F35"/>
  <c i="1" r="BB58"/>
  <c i="6" r="F35"/>
  <c i="1" r="BB59"/>
  <c i="4" r="F35"/>
  <c i="1" r="BB57"/>
  <c i="7" r="J34"/>
  <c i="1" r="AW60"/>
  <c i="5" r="J34"/>
  <c i="1" r="AW58"/>
  <c i="9" r="F36"/>
  <c i="1" r="BC62"/>
  <c i="6" r="F36"/>
  <c i="1" r="BC59"/>
  <c i="4" r="F36"/>
  <c i="1" r="BC57"/>
  <c i="5" r="J30"/>
  <c i="7" r="F34"/>
  <c i="1" r="BA60"/>
  <c i="7" r="F36"/>
  <c i="1" r="BC60"/>
  <c i="8" r="F34"/>
  <c i="1" r="BA61"/>
  <c i="8" r="F37"/>
  <c i="1" r="BD61"/>
  <c i="8" r="J30"/>
  <c i="10" r="F35"/>
  <c i="1" r="BB63"/>
  <c i="10" r="F36"/>
  <c i="1" r="BC63"/>
  <c i="6" r="J34"/>
  <c i="1" r="AW59"/>
  <c i="4" r="F37"/>
  <c i="1" r="BD57"/>
  <c i="9" r="F37"/>
  <c i="1" r="BD62"/>
  <c i="8" r="F35"/>
  <c i="1" r="BB61"/>
  <c i="9" r="F34"/>
  <c i="1" r="BA62"/>
  <c i="5" r="F34"/>
  <c i="1" r="BA58"/>
  <c i="3" r="F35"/>
  <c i="1" r="BB56"/>
  <c i="5" r="F36"/>
  <c i="1" r="BC58"/>
  <c i="4" r="J34"/>
  <c i="1" r="AW57"/>
  <c i="7" r="J30"/>
  <c i="10" r="F37"/>
  <c i="1" r="BD63"/>
  <c i="11" r="J34"/>
  <c i="1" r="AW64"/>
  <c i="9" r="F35"/>
  <c i="1" r="BB62"/>
  <c i="9" r="J34"/>
  <c i="1" r="AW62"/>
  <c i="11" r="F37"/>
  <c i="1" r="BD64"/>
  <c i="7" r="F35"/>
  <c i="1" r="BB60"/>
  <c i="11" r="F36"/>
  <c i="1" r="BC64"/>
  <c i="5" r="F37"/>
  <c i="1" r="BD58"/>
  <c i="7" r="F37"/>
  <c i="1" r="BD60"/>
  <c i="3" r="F34"/>
  <c i="1" r="BA56"/>
  <c i="8" r="J34"/>
  <c i="1" r="AW61"/>
  <c i="4" r="J30"/>
  <c i="6" r="F34"/>
  <c i="1" r="BA59"/>
  <c i="4" l="1" r="T83"/>
  <c r="T82"/>
  <c i="9" r="BK87"/>
  <c r="BK86"/>
  <c r="J86"/>
  <c r="J59"/>
  <c i="10" r="P83"/>
  <c i="1" r="AU63"/>
  <c i="5" r="T92"/>
  <c r="T91"/>
  <c i="6" r="T86"/>
  <c r="T85"/>
  <c i="9" r="T87"/>
  <c r="T86"/>
  <c i="10" r="R83"/>
  <c i="9" r="R87"/>
  <c r="R86"/>
  <c i="8" r="T83"/>
  <c i="5" r="P92"/>
  <c r="P91"/>
  <c i="1" r="AU58"/>
  <c i="9" r="P87"/>
  <c r="P86"/>
  <c i="1" r="AU62"/>
  <c i="2" r="T84"/>
  <c r="T83"/>
  <c i="6" r="P86"/>
  <c r="P85"/>
  <c i="1" r="AU59"/>
  <c i="6" r="R86"/>
  <c r="R85"/>
  <c r="BK86"/>
  <c r="BK85"/>
  <c r="J85"/>
  <c i="5" r="R92"/>
  <c r="R91"/>
  <c i="11" r="BK85"/>
  <c r="J85"/>
  <c r="J60"/>
  <c i="10" r="J84"/>
  <c r="J60"/>
  <c i="1" r="AG61"/>
  <c i="8" r="J59"/>
  <c i="1" r="AG60"/>
  <c i="7" r="J59"/>
  <c r="J82"/>
  <c r="J60"/>
  <c i="1" r="AG58"/>
  <c i="5" r="J59"/>
  <c i="1" r="AG57"/>
  <c i="3" r="BK81"/>
  <c r="J81"/>
  <c r="J59"/>
  <c i="2" r="J84"/>
  <c r="J60"/>
  <c i="9" r="J33"/>
  <c i="1" r="AV62"/>
  <c r="AT62"/>
  <c i="4" r="J33"/>
  <c i="1" r="AV57"/>
  <c r="AT57"/>
  <c r="AN57"/>
  <c i="11" r="J33"/>
  <c i="1" r="AV64"/>
  <c r="AT64"/>
  <c i="7" r="J33"/>
  <c i="1" r="AV60"/>
  <c r="AT60"/>
  <c r="AN60"/>
  <c r="BB54"/>
  <c r="AX54"/>
  <c i="6" r="J30"/>
  <c i="1" r="AG59"/>
  <c i="7" r="F33"/>
  <c i="1" r="AZ60"/>
  <c r="BC54"/>
  <c r="AY54"/>
  <c i="10" r="J33"/>
  <c i="1" r="AV63"/>
  <c r="AT63"/>
  <c i="11" r="F33"/>
  <c i="1" r="AZ64"/>
  <c i="8" r="F33"/>
  <c i="1" r="AZ61"/>
  <c i="5" r="J33"/>
  <c i="1" r="AV58"/>
  <c r="AT58"/>
  <c r="AN58"/>
  <c i="2" r="J30"/>
  <c i="1" r="AG55"/>
  <c i="6" r="J33"/>
  <c i="1" r="AV59"/>
  <c r="AT59"/>
  <c r="AN59"/>
  <c i="6" r="F33"/>
  <c i="1" r="AZ59"/>
  <c i="2" r="J33"/>
  <c i="1" r="AV55"/>
  <c r="AT55"/>
  <c i="3" r="F33"/>
  <c i="1" r="AZ56"/>
  <c i="2" r="F33"/>
  <c i="1" r="AZ55"/>
  <c r="BD54"/>
  <c r="W33"/>
  <c i="5" r="F33"/>
  <c i="1" r="AZ58"/>
  <c i="10" r="J30"/>
  <c i="1" r="AG63"/>
  <c i="3" r="J33"/>
  <c i="1" r="AV56"/>
  <c r="AT56"/>
  <c r="BA54"/>
  <c r="AW54"/>
  <c r="AK30"/>
  <c i="10" r="F33"/>
  <c i="1" r="AZ63"/>
  <c i="9" r="F33"/>
  <c i="1" r="AZ62"/>
  <c i="4" r="F33"/>
  <c i="1" r="AZ57"/>
  <c i="8" r="J33"/>
  <c i="1" r="AV61"/>
  <c r="AT61"/>
  <c r="AN61"/>
  <c i="6" l="1" r="J59"/>
  <c i="9" r="J87"/>
  <c r="J60"/>
  <c i="6" r="J86"/>
  <c r="J60"/>
  <c i="11" r="BK84"/>
  <c r="J84"/>
  <c r="J59"/>
  <c i="1" r="AN63"/>
  <c i="10" r="J39"/>
  <c i="8" r="J39"/>
  <c i="7" r="J39"/>
  <c i="6" r="J39"/>
  <c i="5" r="J39"/>
  <c i="4" r="J39"/>
  <c i="1" r="AN55"/>
  <c i="2" r="J39"/>
  <c i="1" r="W32"/>
  <c r="AZ54"/>
  <c r="AV54"/>
  <c r="AK29"/>
  <c r="AU54"/>
  <c i="9" r="J30"/>
  <c i="1" r="AG62"/>
  <c r="W30"/>
  <c i="3" r="J30"/>
  <c i="1" r="AG56"/>
  <c r="W31"/>
  <c i="9" l="1" r="J39"/>
  <c i="3" r="J39"/>
  <c i="1" r="AN56"/>
  <c r="AN62"/>
  <c r="W29"/>
  <c i="11" r="J30"/>
  <c i="1" r="AG64"/>
  <c r="AG54"/>
  <c r="AK26"/>
  <c r="AK35"/>
  <c r="AT54"/>
  <c i="11" l="1" r="J39"/>
  <c i="1" r="AN54"/>
  <c r="AN64"/>
</calcChain>
</file>

<file path=xl/sharedStrings.xml><?xml version="1.0" encoding="utf-8"?>
<sst xmlns="http://schemas.openxmlformats.org/spreadsheetml/2006/main">
  <si>
    <t>Export Komplet</t>
  </si>
  <si>
    <t>VZ</t>
  </si>
  <si>
    <t>2.0</t>
  </si>
  <si>
    <t>ZAMOK</t>
  </si>
  <si>
    <t>False</t>
  </si>
  <si>
    <t>{13887d03-7616-47cd-b2ea-44443306ce19}</t>
  </si>
  <si>
    <t>0,01</t>
  </si>
  <si>
    <t>21</t>
  </si>
  <si>
    <t>15</t>
  </si>
  <si>
    <t>REKAPITULACE STAVBY</t>
  </si>
  <si>
    <t xml:space="preserve">v ---  níže se nacházejí doplnkové a pomocné údaje k sestavám  --- v</t>
  </si>
  <si>
    <t>Návod na vyplnění</t>
  </si>
  <si>
    <t>0,001</t>
  </si>
  <si>
    <t>Kód:</t>
  </si>
  <si>
    <t>1070-2020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</si>
  <si>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</si>
  <si>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</si>
  <si>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Na Pláni Praha 5 č. akce 968 - změna č. 1 (kontrolní rozpo., slepý vv</t>
  </si>
  <si>
    <t>KSO:</t>
  </si>
  <si>
    <t/>
  </si>
  <si>
    <t>CC-CZ:</t>
  </si>
  <si>
    <t>Místo:</t>
  </si>
  <si>
    <t xml:space="preserve"> </t>
  </si>
  <si>
    <t>Datum:</t>
  </si>
  <si>
    <t>23. 3. 2021</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</si>
  <si>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</si>
  <si>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</si>
  <si>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</si>
  <si>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</si>
  <si>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</si>
  <si>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</si>
  <si>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</si>
  <si>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</si>
  <si>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</si>
  <si>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</si>
  <si>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</si>
  <si>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</si>
  <si>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</si>
  <si>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</si>
  <si>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</si>
  <si>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</si>
  <si>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</si>
  <si>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</si>
  <si>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</si>
  <si>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</si>
  <si>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</si>
  <si>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</si>
  <si>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</si>
  <si>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</si>
  <si>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</si>
  <si>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</si>
  <si>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</si>
  <si>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</si>
  <si>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</si>
  <si>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</si>
  <si>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</si>
  <si>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</si>
  <si>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</si>
  <si>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</si>
  <si>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</si>
  <si>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</si>
  <si>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</si>
  <si>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</si>
  <si>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</si>
  <si>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</si>
  <si>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</si>
  <si>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</si>
  <si>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</si>
  <si>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</si>
  <si>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</si>
  <si>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</si>
  <si>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</si>
  <si>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</si>
  <si>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</si>
  <si>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001</t>
  </si>
  <si>
    <t>Bourací práce</t>
  </si>
  <si>
    <t>STA</t>
  </si>
  <si>
    <t>1</t>
  </si>
  <si>
    <t>{fb8e0d06-1d0c-4a0a-8810-435d3945ff9b}</t>
  </si>
  <si>
    <t>2</t>
  </si>
  <si>
    <t>SO 002</t>
  </si>
  <si>
    <t>Sejmutí ornice</t>
  </si>
  <si>
    <t>{487b402d-b5e1-4010-8352-79c4024840f4}</t>
  </si>
  <si>
    <t>SO 003</t>
  </si>
  <si>
    <t>Kácení</t>
  </si>
  <si>
    <t>{c54684a2-54bb-4165-a239-dc1d8a2f1431}</t>
  </si>
  <si>
    <t>SO 101</t>
  </si>
  <si>
    <t>Oprava vozovek a...</t>
  </si>
  <si>
    <t>{2a5d2533-9f0e-428c-bb69-5679b27d6484}</t>
  </si>
  <si>
    <t>SO 301</t>
  </si>
  <si>
    <t>Oprava odvodnění</t>
  </si>
  <si>
    <t>{03a15d4c-59cc-48f3-a0e7-44a6dc885894}</t>
  </si>
  <si>
    <t>SO 801</t>
  </si>
  <si>
    <t>Ohumusování a za...</t>
  </si>
  <si>
    <t>{adf1039f-2d8f-4699-8319-724b9be82d68}</t>
  </si>
  <si>
    <t>SO 802</t>
  </si>
  <si>
    <t>Sadové úpravy</t>
  </si>
  <si>
    <t>{6b229505-5ec5-423a-a556-063593c1bd75}</t>
  </si>
  <si>
    <t>DIR</t>
  </si>
  <si>
    <t>Realizace DIR</t>
  </si>
  <si>
    <t>{90401c5f-ee01-4d70-92d8-0159350cd6e5}</t>
  </si>
  <si>
    <t>ORN</t>
  </si>
  <si>
    <t>Ostatní rozpočtové ...</t>
  </si>
  <si>
    <t>{f20d2de9-b8ca-4168-ba17-5ad496b7fbc7}</t>
  </si>
  <si>
    <t>VRN</t>
  </si>
  <si>
    <t>Vedlejší rozpočtové...</t>
  </si>
  <si>
    <t>{4163e7a8-50b0-4496-9fed-a62ee81a049a}</t>
  </si>
  <si>
    <t>KRYCÍ LIST SOUPISU PRACÍ</t>
  </si>
  <si>
    <t>Objekt:</t>
  </si>
  <si>
    <t>SO 001 - Bourací práce</t>
  </si>
  <si>
    <t>REKAPITULACE ČLENĚNÍ SOUPISU PRACÍ</t>
  </si>
  <si>
    <t>Kód dílu - Popis</t>
  </si>
  <si>
    <t>Cena celkem [CZK]</t>
  </si>
  <si>
    <t>-1</t>
  </si>
  <si>
    <t>HSV - Práce a dodávky HSV</t>
  </si>
  <si>
    <t xml:space="preserve">    1 - Zemní práce</t>
  </si>
  <si>
    <t xml:space="preserve">    9 - Ostatní konstrukce a práce-bourání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</si>
  <si>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</si>
  <si>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</si>
  <si>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</si>
  <si>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</si>
  <si>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</si>
  <si>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</si>
  <si>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</si>
  <si>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</si>
  <si>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</si>
  <si>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</si>
  <si>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</si>
  <si>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</si>
  <si>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</si>
  <si>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</si>
  <si>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</si>
  <si>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</si>
  <si>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</si>
  <si>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</si>
  <si>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</si>
  <si>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</si>
  <si>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komunikací pro pěší s přemístěním hmot na skládku na vzdálenost do 3 m nebo s naložením na dopravní prostředek s ložem z kameniva nebo živice a s jakoukoliv výplní spár ručně z mozaiky</t>
  </si>
  <si>
    <t>m2</t>
  </si>
  <si>
    <t>CS ÚRS 2020 01</t>
  </si>
  <si>
    <t>4</t>
  </si>
  <si>
    <t>-263597212</t>
  </si>
  <si>
    <t>VV</t>
  </si>
  <si>
    <t>"vybourání konstrukce chodníku z mozaiky tl. 40 mm" 183,2</t>
  </si>
  <si>
    <t>Součet</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</si>
  <si>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</si>
  <si>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</si>
  <si>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1808063270</t>
  </si>
  <si>
    <t>"vybourání konstrukce chodníku z betonové dlažby tl. 60 mm betonové dlažby" 15</t>
  </si>
  <si>
    <t>3</t>
  </si>
  <si>
    <t>113106151</t>
  </si>
  <si>
    <t>Rozebrání dlažeb a dílců vozovek a ploch s přemístěním hmot na skládku na vzdálenost do 3 m nebo s naložením na dopravní prostředek, s jakoukoliv výplní spár ručně z velkých kostek s ložem z kameniva</t>
  </si>
  <si>
    <t>-1038152960</t>
  </si>
  <si>
    <t>"vybourání konstrukce vjezdu ze žulové dlažby - 150 mm žulová kostka velká" 5,2</t>
  </si>
  <si>
    <t>113106161</t>
  </si>
  <si>
    <t>Rozebrání dlažeb a dílců vozovek a ploch s přemístěním hmot na skládku na vzdálenost do 3 m nebo s naložením na dopravní prostředek, s jakoukoliv výplní spár ručně z drobných kostek nebo odseků s ložem z kameniva</t>
  </si>
  <si>
    <t>-1443454286</t>
  </si>
  <si>
    <t>"vybourání konstrukce vjezdu ze žulové dlažby - 100 mm žulová kostka drobná" 43,1</t>
  </si>
  <si>
    <t>5</t>
  </si>
  <si>
    <t>113106171</t>
  </si>
  <si>
    <t>Rozebrání dlažeb a dílců vozovek a ploch s přemístěním hmot na skládku na vzdálenost do 3 m nebo s naložením na dopravní prostředek, s jakoukoliv výplní spár ručně ze zámkové dlažby s ložem z kameniva</t>
  </si>
  <si>
    <t>-295106013</t>
  </si>
  <si>
    <t>"vybourání konstrukce vjezdu z betonové dlažby - 80 mm betonová dlažba" 39,6</t>
  </si>
  <si>
    <t>6</t>
  </si>
  <si>
    <t>113107121</t>
  </si>
  <si>
    <t>Odstranění podkladů nebo krytů ručně s přemístěním hmot na skládku na vzdálenost do 3 m nebo s naložením na dopravní prostředek z kameniva hrubého drceného, o tl. vrstvy do 100 mm</t>
  </si>
  <si>
    <t>671206985</t>
  </si>
  <si>
    <t>"vybourání konstrukce vjezdu ze žulové dlažby - 100 mm nezpevněné vrstvy" 5,2</t>
  </si>
  <si>
    <t>7</t>
  </si>
  <si>
    <t>113107122</t>
  </si>
  <si>
    <t>Odstranění podkladů nebo krytů ručně s přemístěním hmot na skládku na vzdálenost do 3 m nebo s naložením na dopravní prostředek z kameniva hrubého drceného, o tl. vrstvy přes 100 do 200 mm</t>
  </si>
  <si>
    <t>-659781084</t>
  </si>
  <si>
    <t>"vybourání konstrukce chodníku z betonové dlažby tl. 190 mm nezpevněné vrstvy" 15</t>
  </si>
  <si>
    <t>"vybourání konstrukce chodníku z betonu tl. 150 mm nezpevněné vrstvy" 16,8</t>
  </si>
  <si>
    <t>"vybourání konstrukce vjezdu ze žulové dlažby - 150 mm nezpevněné vrstvy" 43,1</t>
  </si>
  <si>
    <t>8</t>
  </si>
  <si>
    <t>113107123</t>
  </si>
  <si>
    <t>Odstranění podkladů nebo krytů ručně s přemístěním hmot na skládku na vzdálenost do 3 m nebo s naložením na dopravní prostředek z kameniva hrubého drceného, o tl. vrstvy přes 200 do 300 mm</t>
  </si>
  <si>
    <t>-1767189711</t>
  </si>
  <si>
    <t>"vybourání konstrukce vjezdu z betonové dlažby - 270 mm nezpevněné vrstvy" 39,6</t>
  </si>
  <si>
    <t>9</t>
  </si>
  <si>
    <t>113107130</t>
  </si>
  <si>
    <t>Odstranění podkladů nebo krytů ručně s přemístěním hmot na skládku na vzdálenost do 3 m nebo s naložením na dopravní prostředek z betonu prostého, o tl. vrstvy do 100 mm</t>
  </si>
  <si>
    <t>-981973124</t>
  </si>
  <si>
    <t>"vybourání konstrukce chodníku z betonu tl. 100 mm" 16,8</t>
  </si>
  <si>
    <t>"vybourání konstrukce vjezdu ze žulové dlažby - 100 mm beton" 43,1</t>
  </si>
  <si>
    <t>"vybourání konstrukce vjezdu ze žulové dlažby - 100 mm beton" 5,2</t>
  </si>
  <si>
    <t>10</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</si>
  <si>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</si>
  <si>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</si>
  <si>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1096477252</t>
  </si>
  <si>
    <t>"vybourání konstrukce chodníku z mozaiky - 200 mm nezpevněné vrstvy" 183,2</t>
  </si>
  <si>
    <t>"vybourání konstrukce vjezdu z betonu - 200 mm nezpevněné vrstvy" 115,8</t>
  </si>
  <si>
    <t>11</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</si>
  <si>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</si>
  <si>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</si>
  <si>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1562879079</t>
  </si>
  <si>
    <t>"vybourání konstrukce chodníku s povrchem ze štěrkodrti tl. 250 mm" 76,3</t>
  </si>
  <si>
    <t>12</t>
  </si>
  <si>
    <t>113107171</t>
  </si>
  <si>
    <t>Odstranění podkladů nebo krytů strojně plochy jednotlivě přes 50 m2 do 200 m2 s přemístěním hmot na skládku na vzdálenost do 20 m nebo s naložením na dopravní prostředek z betonu prostého, o tl. vrstvy přes 100 do 150 mm</t>
  </si>
  <si>
    <t>1508120705</t>
  </si>
  <si>
    <t>"vybourání konstrukce vjezdu z betonu - 150 mm beton" 115,8</t>
  </si>
  <si>
    <t>13</t>
  </si>
  <si>
    <t>113107221</t>
  </si>
  <si>
    <t>Odstranění podkladů nebo krytů strojně plochy jednotlivě přes 200 m2 s přemístěním hmot na skládku na vzdálenost do 20 m nebo s naložením na dopravní prostředek z kameniva hrubého drceného, o tl. vrstvy do 100 mm</t>
  </si>
  <si>
    <t>104762535</t>
  </si>
  <si>
    <t>"vybourání konstrukce asf. chodníku - štěrkodrť tl. 100 mm" 1133,6</t>
  </si>
  <si>
    <t>14</t>
  </si>
  <si>
    <t>113107224</t>
  </si>
  <si>
    <t>Odstranění podkladů nebo krytů strojně plochy jednotlivě přes 200 m2 s přemístěním hmot na skládku na vzdálenost do 20 m nebo s naložením na dopravní prostředek z kameniva hrubého drceného, o tl. vrstvy přes 300 do 400 mm</t>
  </si>
  <si>
    <t>-1893829632</t>
  </si>
  <si>
    <t>"Vybourání konstrukce asf. vozovky - nezpevněné vrstvy tl. 400mm" 3826,4</t>
  </si>
  <si>
    <t>113107230</t>
  </si>
  <si>
    <t>Odstranění podkladů nebo krytů strojně plochy jednotlivě přes 200 m2 s přemístěním hmot na skládku na vzdálenost do 20 m nebo s naložením na dopravní prostředek z betonu prostého, o tl. vrstvy do 100 mm</t>
  </si>
  <si>
    <t>-2104304984</t>
  </si>
  <si>
    <t>"vybourání konstrukce asf. chodníku - beton tl. 100 mm" 1133,6</t>
  </si>
  <si>
    <t>16</t>
  </si>
  <si>
    <t>113107241</t>
  </si>
  <si>
    <t>Odstranění podkladů nebo krytů strojně plochy jednotlivě přes 200 m2 s přemístěním hmot na skládku na vzdálenost do 20 m nebo s naložením na dopravní prostředek živičných, o tl. vrstvy do 50 mm</t>
  </si>
  <si>
    <t>583267516</t>
  </si>
  <si>
    <t>"vybourání konstrukce asf. chodníku tl. 40 mm" 1133,6</t>
  </si>
  <si>
    <t>17</t>
  </si>
  <si>
    <t>113107242</t>
  </si>
  <si>
    <t>Odstranění podkladů nebo krytů strojně plochy jednotlivě přes 200 m2 s přemístěním hmot na skládku na vzdálenost do 20 m nebo s naložením na dopravní prostředek živičných, o tl. vrstvy přes 50 do 100 mm</t>
  </si>
  <si>
    <t>1041267797</t>
  </si>
  <si>
    <t>"Vybourání konstrukce asf. vozovky tl. 90mm" 3826,4</t>
  </si>
  <si>
    <t>18</t>
  </si>
  <si>
    <t>113202111</t>
  </si>
  <si>
    <t>Vytrhání obrub s vybouráním lože, s přemístěním hmot na skládku na vzdálenost do 3 m nebo s naložením na dopravní prostředek z krajníků nebo obrubníků stojatých</t>
  </si>
  <si>
    <t>m</t>
  </si>
  <si>
    <t>-1246810982</t>
  </si>
  <si>
    <t>"vybourání žulového obrubníku vč. betonového lože" 117,9</t>
  </si>
  <si>
    <t>"vybourání žulového krajníku vč. betonového lože" 1006,1</t>
  </si>
  <si>
    <t>"vybourání betonového silničního obrubníku vč. obetonování" 18,4</t>
  </si>
  <si>
    <t>19</t>
  </si>
  <si>
    <t>113203111</t>
  </si>
  <si>
    <t>Vytrhání obrub s vybouráním lože, s přemístěním hmot na skládku na vzdálenost do 3 m nebo s naložením na dopravní prostředek z dlažebních kostek</t>
  </si>
  <si>
    <t>-1823222996</t>
  </si>
  <si>
    <t>"vybourání dvouřádky ze žulových kostek velkých vč. betonového lože" 0,7*2</t>
  </si>
  <si>
    <t>"vybourání jednořádky ze žulových kostek drobných vč. betonového lože" 5,4</t>
  </si>
  <si>
    <t>"vybourání jednořádky ze žulových kostek velkých vč. betonového lože" 36,8</t>
  </si>
  <si>
    <t>20</t>
  </si>
  <si>
    <t>113204111</t>
  </si>
  <si>
    <t>Vytrhání obrub s vybouráním lože, s přemístěním hmot na skládku na vzdálenost do 3 m nebo s naložením na dopravní prostředek záhonových</t>
  </si>
  <si>
    <t>-1821531129</t>
  </si>
  <si>
    <t>"vybourání betonového sadového obrubníku vč. obetonování" 83,3</t>
  </si>
  <si>
    <t>Ostatní konstrukce a práce-bourání</t>
  </si>
  <si>
    <t>919735111</t>
  </si>
  <si>
    <t>Řezání stávajícího živičného krytu nebo podkladu hloubky do 50 mm</t>
  </si>
  <si>
    <t>1522619425</t>
  </si>
  <si>
    <t>"Zaříznutí asf. krytu na tl. 40 mm" 11,3</t>
  </si>
  <si>
    <t>22</t>
  </si>
  <si>
    <t>919735112</t>
  </si>
  <si>
    <t>Řezání stávajícího živičného krytu nebo podkladu hloubky přes 50 do 100 mm</t>
  </si>
  <si>
    <t>59775068</t>
  </si>
  <si>
    <t>"Zaříznutí asf. krytu na tl. 90 mm" 65,5</t>
  </si>
  <si>
    <t>23</t>
  </si>
  <si>
    <t>935113111-1</t>
  </si>
  <si>
    <t>Ochrana odvodňovacího žlabu</t>
  </si>
  <si>
    <t>1036055603</t>
  </si>
  <si>
    <t>"Ochrana odvodňovacího žlabu 1 ks 9,9 m" 9,9</t>
  </si>
  <si>
    <t>24</t>
  </si>
  <si>
    <t>966001000-1</t>
  </si>
  <si>
    <t>Ochrana povrchových znaků inženýrských sítí</t>
  </si>
  <si>
    <t>kpl</t>
  </si>
  <si>
    <t>-779888674</t>
  </si>
  <si>
    <t>25</t>
  </si>
  <si>
    <t>966001000-6</t>
  </si>
  <si>
    <t>Ochrana stožárů VO</t>
  </si>
  <si>
    <t>474987555</t>
  </si>
  <si>
    <t>26</t>
  </si>
  <si>
    <t>966001000-8</t>
  </si>
  <si>
    <t>Ochrana odpadkového koše nebo jeho demontáž, uskladnění a zpětná montáž</t>
  </si>
  <si>
    <t>606118956</t>
  </si>
  <si>
    <t>"ochrana odpadkového koše" 3</t>
  </si>
  <si>
    <t>27</t>
  </si>
  <si>
    <t>966001000-9</t>
  </si>
  <si>
    <t>Ochrana poštovní schránky</t>
  </si>
  <si>
    <t>kus</t>
  </si>
  <si>
    <t>-743472262</t>
  </si>
  <si>
    <t>28</t>
  </si>
  <si>
    <t>966006132</t>
  </si>
  <si>
    <t>Odstranění dopravních nebo orientačních značek se sloupkem s uložením hmot na vzdálenost do 20 m nebo s naložením na dopravní prostředek, se zásypem jam a jeho zhutněním s betonovou patkou</t>
  </si>
  <si>
    <t>-1850225748</t>
  </si>
  <si>
    <t>"vybourání sloupků svislého dopravního značení vč. betonového základu, sloupky se očistí a odvezou do sběru" 10</t>
  </si>
  <si>
    <t>29</t>
  </si>
  <si>
    <t>966006211</t>
  </si>
  <si>
    <t>Odstranění (demontáž) svislých dopravních značek s odklizením materiálu na skládku na vzdálenost do 20 m nebo s naložením na dopravní prostředek ze sloupů, sloupků nebo konzol</t>
  </si>
  <si>
    <t>1440346166</t>
  </si>
  <si>
    <t>"demontáž tabule svislého dopravního značení, použitelné tabule uskladnit pro zpětné osazení, případně předat správci" 22</t>
  </si>
  <si>
    <t>30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</si>
  <si>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</si>
  <si>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</si>
  <si>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-1407254589</t>
  </si>
  <si>
    <t>31</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</si>
  <si>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</si>
  <si>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</si>
  <si>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1338503888</t>
  </si>
  <si>
    <t>"vybourání dvouřádky ze žulových kostek velkých vč. betonového lože" 0,7*2*0,17</t>
  </si>
  <si>
    <t>"vybourání jednořádky ze žulových kostek velkých vč. betonového lože" 36,8*0,17</t>
  </si>
  <si>
    <t>32</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</si>
  <si>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</si>
  <si>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</si>
  <si>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-1547280489</t>
  </si>
  <si>
    <t>"vybourání jednořádky ze žulových kostek drobných vč. betonového lože" 5,4*0,1</t>
  </si>
  <si>
    <t>33</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</si>
  <si>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</si>
  <si>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</si>
  <si>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1418362393</t>
  </si>
  <si>
    <t>34</t>
  </si>
  <si>
    <t>979071131</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</si>
  <si>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</si>
  <si>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351529548</t>
  </si>
  <si>
    <t>"vybourání konstrukce chodníku z mozaiky - tl. 40 mm" 183,2</t>
  </si>
  <si>
    <t>997</t>
  </si>
  <si>
    <t>Přesun sutě</t>
  </si>
  <si>
    <t>35</t>
  </si>
  <si>
    <t>997013871</t>
  </si>
  <si>
    <t>Poplatek za uložení stavebního odpadu na recyklační skládce (skládkovné) směsného stavebního a demoličního zatříděného do Katalogu odpadů pod kódem 17 09 04</t>
  </si>
  <si>
    <t>t</t>
  </si>
  <si>
    <t>-100165464</t>
  </si>
  <si>
    <t>"vybourání sloupků svislého dopravního značení vč. betonového základu, sloupky se očistí a odvezou do sběru" 10*0,082</t>
  </si>
  <si>
    <t>36</t>
  </si>
  <si>
    <t>997221000-2</t>
  </si>
  <si>
    <t>Odvoz vybouraných a očištěných obrub, kostek velkých, malých, mozaiky, dlažby a ostatních prvků se složením a s hrubým urovnáním na deponii objednatele</t>
  </si>
  <si>
    <t>-793592408</t>
  </si>
  <si>
    <t>"vybourání konstrukce chodníku z mozaiky - tl. 40 mm - 75% pro zpětné uložení" 183,2*0,75*0,281</t>
  </si>
  <si>
    <t>"vybourání konstrukce vjezdu ze žulové dlažby - 100 mm žulová kostka drobná pro zpětné použití" 43,1*0,32</t>
  </si>
  <si>
    <t>"vybourání konstrukce vjezdu ze žulové dlažby - 150 mm žulová kostka velká" 5,2*0,417</t>
  </si>
  <si>
    <t>"vybourání žulového obrubníku vč. betonového lože" 117,9*0,205*0,75</t>
  </si>
  <si>
    <t>"vybourání žulového krajníku vč. betonového lože" 1006,1*0,205*0,75</t>
  </si>
  <si>
    <t>"vybourání dvouřádky ze žulových kostek velkých vč. betonového lože" 0,7*2*0,115</t>
  </si>
  <si>
    <t>"vybourání jednořádky ze žulových kostek drobných vč. betonového lože" 5,4*0,115</t>
  </si>
  <si>
    <t>"vybourání jednořádky ze žulových kostek velkých vč. betonového lože" 36,8*0,115</t>
  </si>
  <si>
    <t>"demontáž tabule svislého dopravního značení, použitelné tabule uskladnit pro zpětné osazení, případně předat správci" 22*0,004</t>
  </si>
  <si>
    <t>37</t>
  </si>
  <si>
    <t>997221551-1a</t>
  </si>
  <si>
    <t>Vodorovná doprava suti na recyklační středisko bez naložení, ale se složením a s hrubým urovnáním ze sypkých materiálů, na vzdálenost dle dodavatele stavby</t>
  </si>
  <si>
    <t>815856643</t>
  </si>
  <si>
    <t>"kamenivo" 2572,335</t>
  </si>
  <si>
    <t>38</t>
  </si>
  <si>
    <t>997221561-1</t>
  </si>
  <si>
    <t>Vodorovná doprava suti z kusových materiálů na skládku dle dodavatele stavby včetně uložení</t>
  </si>
  <si>
    <t>-533230676</t>
  </si>
  <si>
    <t>"vybourání konstrukce chodníku z mozaiky - tl. 40 mm - 75% pro zpětné uložení" 183,2*0,25*0,281</t>
  </si>
  <si>
    <t>"vybourání žulového obrubníku vč. betonového lože" 117,9*0,205*0,25</t>
  </si>
  <si>
    <t>"vybourání žulového krajníku vč. betonového lože" 1006,1*0,205*0,25</t>
  </si>
  <si>
    <t>"vybourání betonového silničního obrubníku vč. obetonování" 18,4*0,205</t>
  </si>
  <si>
    <t>"vybourání betonového sadového obrubníku vč. obetonování" 83,3*0,04</t>
  </si>
  <si>
    <t>"vybourání konstrukce chodníku z betonové dlažby tl. 60 mm betonové dlažby" 15*0,255</t>
  </si>
  <si>
    <t>"vybourání konstrukce vjezdu z betonové dlažby - 80 mm betonová dlažba" 39,6*0,295</t>
  </si>
  <si>
    <t>"odstranění podkladu z betonu" 15,624+37,635+272,064</t>
  </si>
  <si>
    <t>39</t>
  </si>
  <si>
    <t>997221561-1a</t>
  </si>
  <si>
    <t>Vodorovná doprava suti na recyklační středisko bez naložení, ale se složením a s hrubým urovnáním z kusových materiálů na vzdálenost dle dodavatele stavby</t>
  </si>
  <si>
    <t>148697646</t>
  </si>
  <si>
    <t>"odstraněné asfaltové vrstvy" 952,901</t>
  </si>
  <si>
    <t>40</t>
  </si>
  <si>
    <t>997221611</t>
  </si>
  <si>
    <t>Nakládání na dopravní prostředky pro vodorovnou dopravu suti</t>
  </si>
  <si>
    <t>1937772700</t>
  </si>
  <si>
    <t>41</t>
  </si>
  <si>
    <t>997221615</t>
  </si>
  <si>
    <t>Poplatek za uložení stavebního odpadu na skládce (skládkovné) z prostého betonu zatříděného do Katalogu odpadů pod kódem 17 01 01</t>
  </si>
  <si>
    <t>-967954063</t>
  </si>
  <si>
    <t>45</t>
  </si>
  <si>
    <t>997221645</t>
  </si>
  <si>
    <t>Poplatek za uložení stavebního odpadu na skládce (skládkovné) asfaltového bez obsahu dehtu zatříděného do Katalogu odpadů pod kódem 17 03 02</t>
  </si>
  <si>
    <t>CS ÚRS 2021 01</t>
  </si>
  <si>
    <t>-962086470</t>
  </si>
  <si>
    <t>Online PSC</t>
  </si>
  <si>
    <t>https://podminky.urs.cz/item/CS_URS_2021_01/997221645</t>
  </si>
  <si>
    <t>42</t>
  </si>
  <si>
    <t>997221655</t>
  </si>
  <si>
    <t>Poplatek za uložení stavebního odpadu na skládce (skládkovné) zeminy a kamení zatříděného do Katalogu odpadů pod kódem 17 05 04</t>
  </si>
  <si>
    <t>925709833</t>
  </si>
  <si>
    <t>44</t>
  </si>
  <si>
    <t>997221873</t>
  </si>
  <si>
    <t>Poplatek za uložení stavebního odpadu na recyklační skládce (skládkovné) zeminy a kamení zatříděného do Katalogu odpadů pod kódem 17 05 04</t>
  </si>
  <si>
    <t>352295787</t>
  </si>
  <si>
    <t>SO 002 - Sejmutí ornice</t>
  </si>
  <si>
    <t>121151123</t>
  </si>
  <si>
    <t>Sejmutí ornice strojně při souvislé ploše přes 500 m2, tl. vrstvy do 200 mm</t>
  </si>
  <si>
    <t>72372117</t>
  </si>
  <si>
    <t>"odstranění ornice v tl. 100 mm" 522</t>
  </si>
  <si>
    <t>162751117-1</t>
  </si>
  <si>
    <t>Vodorovné přemístění výkopku nebo sypaniny po suchu na obvyklém dopravním prostředku, bez naložení výkopku, z horniny třídy těžitelnosti I skupiny 1 až 3 na recyklační středisko nebo skládku dle dodavatele stavby včetně uložení</t>
  </si>
  <si>
    <t>m3</t>
  </si>
  <si>
    <t>-1032129004</t>
  </si>
  <si>
    <t>"odstranění ornice v tl. 100 mm" 522*0,1</t>
  </si>
  <si>
    <t>171201231</t>
  </si>
  <si>
    <t>1508616795</t>
  </si>
  <si>
    <t>SO 003 - Kácení</t>
  </si>
  <si>
    <t xml:space="preserve">    9 - Ostatní konstrukce a práce, bourání</t>
  </si>
  <si>
    <t>111211101</t>
  </si>
  <si>
    <t>Odstranění křovin a stromů s odstraněním kořenů ručně průměru kmene do 100 mm jakékoliv plochy v rovině nebo ve svahu o sklonu do 1:5</t>
  </si>
  <si>
    <t>-2046242062</t>
  </si>
  <si>
    <t>"kácení keřových skupin" 98,8</t>
  </si>
  <si>
    <t>112101101</t>
  </si>
  <si>
    <t>Odstranění stromů s odřezáním kmene a s odvětvením listnatých, průměru kmene přes 100 do 300 mm</t>
  </si>
  <si>
    <t>-277804893</t>
  </si>
  <si>
    <t>"kácení stromů průměru do 200 mm vč. odstranění pařezů" 5</t>
  </si>
  <si>
    <t>112201101</t>
  </si>
  <si>
    <t>Odstranění pařezů strojně s jejich vykopáním, vytrháním nebo odstřelením průměru přes 100 do 300 mm</t>
  </si>
  <si>
    <t>473881040</t>
  </si>
  <si>
    <t>119003227-1</t>
  </si>
  <si>
    <t>Mobilní oplocení výšky 1600 mm v ochranném pásmu památných dubů - zřízení</t>
  </si>
  <si>
    <t>1146904283</t>
  </si>
  <si>
    <t>"mobilní oplocení" 20</t>
  </si>
  <si>
    <t>119003228-1</t>
  </si>
  <si>
    <t>Mobilní oplocení výšky 1600 mm v ochranném pásmu památných dubů - odstranění</t>
  </si>
  <si>
    <t>1700191175</t>
  </si>
  <si>
    <t>184803110-3</t>
  </si>
  <si>
    <t>Dohled odborného dendrologa</t>
  </si>
  <si>
    <t>1648283529</t>
  </si>
  <si>
    <t>P</t>
  </si>
  <si>
    <t>Poznámka k položce:_x000d_
Poznámka k položce: při provádění prací v ochranném pásmu památných dubů</t>
  </si>
  <si>
    <t>"Dohled odborného dendrologa" 1</t>
  </si>
  <si>
    <t>184818232</t>
  </si>
  <si>
    <t>Ochrana kmene bedněním před poškozením stavebním provozem zřízení včetně odstranění výšky bednění do 2 m průměru kmene přes 300 do 500 mm</t>
  </si>
  <si>
    <t>-957099870</t>
  </si>
  <si>
    <t xml:space="preserve">Poznámka k položce:_x000d_
Poznámka k položce: Zachovávané stávající dřeviny budou po dobu výstavby ochráněny ve smyslu ČSN 83 9061 Technologie vegetačních úprav v krajině - Ochrana stromů, porostů a vegetačních ploch při stavebních pracích  - bednění z dřevěných prken s polystyrenem do výšky 2000 mm</t>
  </si>
  <si>
    <t>"bednění stromů" 3</t>
  </si>
  <si>
    <t>112201100-1</t>
  </si>
  <si>
    <t>Likvidace, rozsortimentování dřevní hmoty a odvoz a uskladnění biologického odpadu</t>
  </si>
  <si>
    <t>-402359460</t>
  </si>
  <si>
    <t>"odstranění dřevin odhad" 7</t>
  </si>
  <si>
    <t>Ostatní konstrukce a práce, bourání</t>
  </si>
  <si>
    <t>914111112-1</t>
  </si>
  <si>
    <t>Montáž informační tabulky na mobilní oplocení</t>
  </si>
  <si>
    <t>-185119006</t>
  </si>
  <si>
    <t>"osazení informační tabulky -zákaz vstupu - ochrana kořenové zóny stromu" 2</t>
  </si>
  <si>
    <t>M</t>
  </si>
  <si>
    <t>404454930-1</t>
  </si>
  <si>
    <t>informační tabulka "Zákaz vstupu - ochrana kořenové zóny stromu"</t>
  </si>
  <si>
    <t>793392140</t>
  </si>
  <si>
    <t>914111112-2</t>
  </si>
  <si>
    <t>Demontáž informační tabulky na mobilní oplocení</t>
  </si>
  <si>
    <t>498015131</t>
  </si>
  <si>
    <t>"demontáž informační tabulky -zákaz vstupu - ochrana kořenové zóny stromu" 2</t>
  </si>
  <si>
    <t>SO 101 - Oprava vozovek a...</t>
  </si>
  <si>
    <t xml:space="preserve">    2 - Zakládání</t>
  </si>
  <si>
    <t xml:space="preserve">    5 - Komunikace pozemní</t>
  </si>
  <si>
    <t xml:space="preserve">    6 - Úpravy povrchů, podlahy a osazování výplní</t>
  </si>
  <si>
    <t xml:space="preserve">    8 - Trubní vedení</t>
  </si>
  <si>
    <t xml:space="preserve">    998 - Přesun hmot</t>
  </si>
  <si>
    <t>PSV - Práce a dodávky PSV</t>
  </si>
  <si>
    <t xml:space="preserve">    721 - Zdravotechnika - vnitřní kanalizace</t>
  </si>
  <si>
    <t xml:space="preserve">    783 - Dokončovací práce - nátěry</t>
  </si>
  <si>
    <t>-2092351466</t>
  </si>
  <si>
    <t>"vybourání provizorní štěrkové vozovky tl. 400 mm ŠD" 233,7</t>
  </si>
  <si>
    <t>113154112</t>
  </si>
  <si>
    <t>Frézování živičného podkladu nebo krytu s naložením na dopravní prostředek plochy do 500 m2 bez překážek v trase pruhu šířky do 0,5 m, tloušťky vrstvy 40 mm</t>
  </si>
  <si>
    <t>696570644</t>
  </si>
  <si>
    <t>"napojení nové asfaltové vozovky na stávající dle det. č. 2 - frézování v tl. 40 mm v šířce 0,50 m" 63,3*0,5</t>
  </si>
  <si>
    <t>113154114</t>
  </si>
  <si>
    <t>Frézování živičného podkladu nebo krytu s naložením na dopravní prostředek plochy do 500 m2 bez překážek v trase pruhu šířky do 0,5 m, tloušťky vrstvy 100 mm</t>
  </si>
  <si>
    <t>2054190777</t>
  </si>
  <si>
    <t>"napojení nové asfaltové vozovky na stávající dle det. č. 2 - frézování v tl. 60 mm v šířce 0,25 m" 63,3*0,25</t>
  </si>
  <si>
    <t>122251104</t>
  </si>
  <si>
    <t>Odkopávky a prokopávky nezapažené strojně v hornině třídy těžitelnosti I skupiny 3 přes 100 do 500 m3</t>
  </si>
  <si>
    <t>-1976595990</t>
  </si>
  <si>
    <t>"výkop v zemině třídy I." 286,1</t>
  </si>
  <si>
    <t>132251104</t>
  </si>
  <si>
    <t>Hloubení nezapažených rýh šířky do 800 mm strojně s urovnáním dna do předepsaného profilu a spádu v hornině třídy těžitelnosti I skupiny 3 přes 100 m3</t>
  </si>
  <si>
    <t>-380359090</t>
  </si>
  <si>
    <t>"podélná drenáž dle přílohy č. 4 - výkop" 1068,8*0,2</t>
  </si>
  <si>
    <t>162651112-1</t>
  </si>
  <si>
    <t>Vodorovné přemístění výkopku nebo sypaniny po suchu na obvyklém dopravním prostředku, bez naložení výkopku, z horniny třídy těžitelnosti I skupiny 1 až 3 na meziskládku nebo z meziskládky dle dodavatele stavby včetně uložení</t>
  </si>
  <si>
    <t>-634456413</t>
  </si>
  <si>
    <t>"podélná drenáž dle přílohy č. 4 - výkop" 1068,8*0,2*2</t>
  </si>
  <si>
    <t>"výkop v zemině třídy I." 286,1*2</t>
  </si>
  <si>
    <t>167151111</t>
  </si>
  <si>
    <t>Nakládání, skládání a překládání neulehlého výkopku nebo sypaniny strojně nakládání, množství přes 100 m3, z hornin třídy těžitelnosti I, skupiny 1 až 3</t>
  </si>
  <si>
    <t>704907338</t>
  </si>
  <si>
    <t>171152101</t>
  </si>
  <si>
    <t>Uložení sypaniny do zhutněných násypů pro silnice, dálnice a letiště s rozprostřením sypaniny ve vrstvách, s hrubým urovnáním a uzavřením povrchu násypu z hornin soudržných</t>
  </si>
  <si>
    <t>1151218081</t>
  </si>
  <si>
    <t>"zhutněný násyp PS 100%" 528,6</t>
  </si>
  <si>
    <t>583336000-2</t>
  </si>
  <si>
    <t>zemina vhodná do násypu včetně dopravy</t>
  </si>
  <si>
    <t>-1294610067</t>
  </si>
  <si>
    <t>174101101</t>
  </si>
  <si>
    <t>Zásyp sypaninou z jakékoliv horniny strojně s uložením výkopku ve vrstvách se zhutněním jam, šachet, rýh nebo kolem objektů v těchto vykopávkách</t>
  </si>
  <si>
    <t>-1803461004</t>
  </si>
  <si>
    <t>"podélná drenáž dle přílohy č. 4 - zásyp ŠD" 42,8</t>
  </si>
  <si>
    <t>"podélná drenáž dle přílohy č. 4 - zásyp drtí fr. 8-16 mm" 1068,8*0,16</t>
  </si>
  <si>
    <t>58344171</t>
  </si>
  <si>
    <t>štěrkodrť frakce 0/32</t>
  </si>
  <si>
    <t>870080149</t>
  </si>
  <si>
    <t>58343872</t>
  </si>
  <si>
    <t>kamenivo drcené hrubé frakce 8/16</t>
  </si>
  <si>
    <t>638124702</t>
  </si>
  <si>
    <t>181202305-0</t>
  </si>
  <si>
    <t>Úprava pláně na stavbách dálnic na násypech se zhutněním</t>
  </si>
  <si>
    <t>383983055</t>
  </si>
  <si>
    <t>"úprava pláně zhutněná 30 MPa" 1282,9</t>
  </si>
  <si>
    <t>181202305-1</t>
  </si>
  <si>
    <t>-1437221380</t>
  </si>
  <si>
    <t>"úprava pláně zhutněná 45 MPa" 4895,1</t>
  </si>
  <si>
    <t>Zakládání</t>
  </si>
  <si>
    <t>212752111</t>
  </si>
  <si>
    <t>Trativody z drenážních trubek pro liniové stavby a komunikace se zřízením štěrkového lože pod trubky a s jejich obsypem v otevřeném výkopu trubka korugovaná sendvičová PE-HD SN 4 perforace 220° DN 100</t>
  </si>
  <si>
    <t>418314254</t>
  </si>
  <si>
    <t>"Podélná drenáž – dle přílohy č.4"</t>
  </si>
  <si>
    <t>"drenážní trubka PVC částečně perforovaná - perforace 220° DN 100 mm" 1068,8</t>
  </si>
  <si>
    <t>213141111</t>
  </si>
  <si>
    <t>Zřízení vrstvy z geotextilie filtrační, separační, odvodňovací, ochranné, výztužné nebo protierozní v rovině nebo ve sklonu do 1:5, šířky do 3 m</t>
  </si>
  <si>
    <t>2070725556</t>
  </si>
  <si>
    <t>5*0,4*1068,8</t>
  </si>
  <si>
    <t>693110050.1</t>
  </si>
  <si>
    <t>filtrační separační geotextilie tkaná, odolnost proti protržení (CBR) = min.2 kN, propustnost vody kolmo k rovině výrobku = min. 10 l/m2s</t>
  </si>
  <si>
    <t>-1066686718</t>
  </si>
  <si>
    <t>Komunikace pozemní</t>
  </si>
  <si>
    <t>561121100-1</t>
  </si>
  <si>
    <t>Zlepšení zemní pláně zaválcováním vrstvy štěrkodrtě ŠDA 16/45 v tl. 100 mm</t>
  </si>
  <si>
    <t>-418280950</t>
  </si>
  <si>
    <t>"Zlepšení zemní pláně zaválcováním vrstvy štěrkodrtě ŠDA 16/45 v tl. 100 mm" 4008,7</t>
  </si>
  <si>
    <t>564722100-1</t>
  </si>
  <si>
    <t>Zaválcovaná lomová výsivka 30 kg/m2</t>
  </si>
  <si>
    <t>2056708294</t>
  </si>
  <si>
    <t>"konstrukce typ J - provizorní štěrková vozovka" 233,7</t>
  </si>
  <si>
    <t>564722100-2</t>
  </si>
  <si>
    <t>Lomová výsivka s obsahem jílovitých částic tl. 30 mm</t>
  </si>
  <si>
    <t>-2114338965</t>
  </si>
  <si>
    <t>"konstrukce typ M - konstrukce mlatového chodníku" 103,2</t>
  </si>
  <si>
    <t>564831111</t>
  </si>
  <si>
    <t>Podklad ze štěrkodrti ŠD s rozprostřením a zhutněním, po zhutnění tl. 100 mm</t>
  </si>
  <si>
    <t>-914517265</t>
  </si>
  <si>
    <t>Poznámka k položce:_x000d_
Poznámka k položce: ŠDA 0/32</t>
  </si>
  <si>
    <t>564851111</t>
  </si>
  <si>
    <t>Podklad ze štěrkodrti ŠD s rozprostřením a zhutněním, po zhutnění tl. 150 mm</t>
  </si>
  <si>
    <t>-1139518030</t>
  </si>
  <si>
    <t>"konstrukce nepojížděného chodníku - typ B" 328,8</t>
  </si>
  <si>
    <t>"konstrukce nepojížděného chodníku - typ B" 297,0</t>
  </si>
  <si>
    <t>"konstrukce typ E - úprava pro nevidomé (signální/varovný pás) v mozaice" 23,5</t>
  </si>
  <si>
    <t>"konstrukce typ E - úprava pro nevidomé (signální/varovný pás) v mozaice" 14,6</t>
  </si>
  <si>
    <t>"konstrukce typ F - úprava pro nevidomé (lemování signálního/varovného pásu)" 17,6</t>
  </si>
  <si>
    <t>"konstrukce typ G - asfaltový chodník nepojížděný" 466,1</t>
  </si>
  <si>
    <t>"konstrukce typ H - konstrukce úprav pro nevidomé v bet. dlažbě" 2,9</t>
  </si>
  <si>
    <t>"konstrukce typ L - nepojížděný chodník" 11,4</t>
  </si>
  <si>
    <t>564851115</t>
  </si>
  <si>
    <t>Podklad ze štěrkodrti ŠD s rozprostřením a zhutněním, po zhutnění tl. 190 mm</t>
  </si>
  <si>
    <t>-1399339941</t>
  </si>
  <si>
    <t>"konstrukce typ H - konstrukce úprav pro nevidomé v asfaltu" 15,1</t>
  </si>
  <si>
    <t>564861111</t>
  </si>
  <si>
    <t>Podklad ze štěrkodrti ŠD s rozprostřením a zhutněním, po zhutnění tl. 200 mm</t>
  </si>
  <si>
    <t>1647796876</t>
  </si>
  <si>
    <t>"konstrukce vozovky typ A" 4008,7</t>
  </si>
  <si>
    <t>"konstrukce vjezdu typ C" 386</t>
  </si>
  <si>
    <t>"konstrukce typ D - úprava pro nevidomé v místě vjezdu (varovný pás)" 106,4</t>
  </si>
  <si>
    <t>"konstrukce typ F - úprava pro nevidomé (lemování signálního / varovného pásu)" 72,4</t>
  </si>
  <si>
    <t>"konstrukce typ K - zvýšená asfaltová vozovka v místě pro přecházení" 78,2</t>
  </si>
  <si>
    <t>564861111-1</t>
  </si>
  <si>
    <t>1464143401</t>
  </si>
  <si>
    <t>Poznámka k položce:_x000d_
Poznámka k položce: ŠDA 0/63</t>
  </si>
  <si>
    <t>564952111</t>
  </si>
  <si>
    <t>Podklad z mechanicky zpevněného kameniva MZK (minerální beton) s rozprostřením a s hutněním, po zhutnění tl. 150 mm</t>
  </si>
  <si>
    <t>677255399</t>
  </si>
  <si>
    <t>"konstrukce vozovky typ A" 3425</t>
  </si>
  <si>
    <t>565145121</t>
  </si>
  <si>
    <t>Asfaltový beton vrstva podkladní ACP 16 (obalované kamenivo střednězrnné - OKS) s rozprostřením a zhutněním v pruhu šířky přes 3 m, po zhutnění tl. 60 mm</t>
  </si>
  <si>
    <t>-1335815312</t>
  </si>
  <si>
    <t>"konstrukce typ K - zvýšená asfaltová vozovka v místě pro přecházení" 67,6</t>
  </si>
  <si>
    <t>"napojení nové asfaltové vozovky na stávající - dle det. č. 2 - ACL 16+ v šířce 0,25 m" 63,3*0,25</t>
  </si>
  <si>
    <t>567122111-0</t>
  </si>
  <si>
    <t>Podklad ze směsi stmelené cementem SC bez dilatačních spár, s rozprostřením a zhutněním SC C 8/10 (KSC I), po zhutnění tl. 100 mm</t>
  </si>
  <si>
    <t>1769210615</t>
  </si>
  <si>
    <t>Poznámka k položce:_x000d_
Poznámka k položce: SC 0/32 C 8/10 (KSC I) tl 100 mm</t>
  </si>
  <si>
    <t>567132115-0</t>
  </si>
  <si>
    <t>Podklad ze směsi stmelené cementem SC bez dilatačních spár, s rozprostřením a zhutněním SC C 8/10 (KSC I), po zhutnění tl. 150-250 mm</t>
  </si>
  <si>
    <t>915335879</t>
  </si>
  <si>
    <t>Poznámka k položce:_x000d_
Poznámka k položce: SC C 8/10 (KSC I) tl 150-250 mm</t>
  </si>
  <si>
    <t>573191111</t>
  </si>
  <si>
    <t>Postřik infiltrační kationaktivní emulzí v množství 1,00 kg/m2</t>
  </si>
  <si>
    <t>587342425</t>
  </si>
  <si>
    <t>"konstrukce typ I - oprava vjezdu s asfaltovým povrchem" 10,9</t>
  </si>
  <si>
    <t>"napojení nové asfaltové vozovky na stávající - dle det. č. 2 - infiltrační postřik v šířce 0,25 m" 63,3*0,25</t>
  </si>
  <si>
    <t>"asfaltové klíny, na přechodu opravovaná a neopravovaná konstrukce" 60</t>
  </si>
  <si>
    <t>573211100-1</t>
  </si>
  <si>
    <t>Nalití hrany asfaltovou zálivkou na tl. do 150 mm</t>
  </si>
  <si>
    <t>-1997510291</t>
  </si>
  <si>
    <t>"nalití hrany asf. zálivkou na tl. 100 mm, nalití obrubníku" 1479,6</t>
  </si>
  <si>
    <t>"nalití hrany asf. zálivkou na tl. 40 mm, nalití obrubníku" 722,8</t>
  </si>
  <si>
    <t>"napojení nové asfaltové vozovky na stávající - dle det. č. 2 - asf. zálivka na tl. 40 mm" 63,3</t>
  </si>
  <si>
    <t>"napojení nové asfaltové vozovky na stávající - dle det. č. 2 - asf. zálivka na tl. 60 mm" 63,3</t>
  </si>
  <si>
    <t>"napojení nové vozovky na stávající tl. 40 mm" 4*3</t>
  </si>
  <si>
    <t>573231106-1</t>
  </si>
  <si>
    <t>Postřik spojovací PS bez posypu kamenivem ze silniční emulze, v množství 0,20 kg/m2</t>
  </si>
  <si>
    <t>-2087455395</t>
  </si>
  <si>
    <t>"napojení nové asfaltové vozovky na stávající - dle det. č. 2 - spojovací postřik v šířce 0,50 m" 63,3*0,5</t>
  </si>
  <si>
    <t>577134121</t>
  </si>
  <si>
    <t>Asfaltový beton vrstva obrusná ACO 11 (ABS) s rozprostřením a se zhutněním z nemodifikovaného asfaltu v pruhu šířky přes 3 m tř. I, po zhutnění tl. 40 mm</t>
  </si>
  <si>
    <t>1970367866</t>
  </si>
  <si>
    <t>"konstrukce vozovky - typ A" 3425</t>
  </si>
  <si>
    <t>"napojení nové asfaltové vozovky na stávající - dle det. č. 2 - ACO 11 v šířce 0,50 m" 63,3*0,5</t>
  </si>
  <si>
    <t>577154121</t>
  </si>
  <si>
    <t>Asfaltový beton vrstva obrusná ACO 11 (ABS) s rozprostřením a se zhutněním z nemodifikovaného asfaltu v pruhu šířky přes 3 m tř. I, po zhutnění tl. 60 mm</t>
  </si>
  <si>
    <t>2070525669</t>
  </si>
  <si>
    <t>"asfaltové klíny, na přechodu opravovaná a neopravovaná konstrukce - průměrná tl. 4-7 mm" 4*5*3</t>
  </si>
  <si>
    <t>577155121</t>
  </si>
  <si>
    <t>Asfaltový beton vrstva obrusná ACO 16 (ABH) s rozprostřením a zhutněním z nemodifikovaného asfaltu v pruhu šířky přes 3 m, po zhutnění tl. 60 mm</t>
  </si>
  <si>
    <t>1952070913</t>
  </si>
  <si>
    <t>578143113</t>
  </si>
  <si>
    <t>Litý asfalt MA 11 (LAS) s rozprostřením z nemodifikovaného asfaltu v pruhu šířky do 3 m tl. 40 mm</t>
  </si>
  <si>
    <t>-1936081977</t>
  </si>
  <si>
    <t>"oprava povrchu vozovky u obrubníku dle detailu č. 4" 2*1,9</t>
  </si>
  <si>
    <t>591241111</t>
  </si>
  <si>
    <t>Kladení dlažby z kostek s provedením lože do tl. 50 mm, s vyplněním spár, s dvojím beraněním a se smetením přebytečného materiálu na krajnici drobných z kamene, do lože z cementové malty</t>
  </si>
  <si>
    <t>-1354707348</t>
  </si>
  <si>
    <t>Poznámka k položce:_x000d_
Poznámka k položce: 50 mm lože ze suché cementové malty</t>
  </si>
  <si>
    <t>"konstrukce vjezdu - typ C- 43,6 m2 vybouraných v rámci SO 001" 386</t>
  </si>
  <si>
    <t>58381007-1</t>
  </si>
  <si>
    <t>kostka dlažební žula drobná, DL, kroužková, velikost 10 cm</t>
  </si>
  <si>
    <t>905310344</t>
  </si>
  <si>
    <t>"konstrukce vjezdu - typ C- 43,6 m2 vybouraných v rámci SO 001" (386-43,6)*1,02</t>
  </si>
  <si>
    <t>591412111</t>
  </si>
  <si>
    <t>Kladení dlažby z mozaiky komunikací pro pěší s vyplněním spár, s dvojím beraněním a se smetením přebytečného materiálu na vzdálenost do 3 m dvoubarevné a vícebarevné, s ložem tl. do 40 mm z kameniva</t>
  </si>
  <si>
    <t>-824797885</t>
  </si>
  <si>
    <t>Poznámka k položce:_x000d_
Poznámka k položce: 50 mm ložná vrstva drť frakce 4/8 mm</t>
  </si>
  <si>
    <t>"konstrukce nepojížděného chodníku - typ B - bílá-šedá, 137.4 m2 vybouraných v rámci SO 001" 328,8</t>
  </si>
  <si>
    <t>"konstrukce nepojížděného chodníku - typ B " 297,0</t>
  </si>
  <si>
    <t>58381006-1</t>
  </si>
  <si>
    <t>kostka dlažební mozaika řezaná mramor, DL, řádková, bílá-šedá, velikost 40 mm</t>
  </si>
  <si>
    <t>-752229055</t>
  </si>
  <si>
    <t>"konstrukce nepojížděného chodníku - typ B - bílá-šedá, 137.4 m2 vybouraných v rámci SO 001" (328,8-137,4)*1,02</t>
  </si>
  <si>
    <t>58381006-2</t>
  </si>
  <si>
    <t>kostka dlažební mozaika řezaná mramor, DL, řádková, bílá-červená, velikost 40 mm</t>
  </si>
  <si>
    <t>1652792087</t>
  </si>
  <si>
    <t>"konstrukce nepojížděného chodníku - typ B - bílá-červená" 297*1,02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</si>
  <si>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</si>
  <si>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</si>
  <si>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1239335920</t>
  </si>
  <si>
    <t>Poznámka k položce:_x000d_
Poznámka k položce: kladecí ložní vrstva, drť frakce 4/8 mm tl. 40 mm</t>
  </si>
  <si>
    <t>"konstrukce typ L - nepojížděný chodník, stávající betonová dlažba" 11,4</t>
  </si>
  <si>
    <t>43</t>
  </si>
  <si>
    <t>596841120-2</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</si>
  <si>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</si>
  <si>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1862509451</t>
  </si>
  <si>
    <t>Poznámka k položce:_x000d_
Poznámka k položce: 40 mm lože ze suché cementové malty</t>
  </si>
  <si>
    <t>"konstrukce typ H - konstrukce úprav pro nevidomé v betonové dlažbě" 2,9</t>
  </si>
  <si>
    <t>592451170-2</t>
  </si>
  <si>
    <t>dlažba betonová slepecká tl. 6 cm barva červená</t>
  </si>
  <si>
    <t>2064981787</t>
  </si>
  <si>
    <t>"konstrukce typ H - konstrukce úprav pro nevidomé v betonové dlažbě" 2,9*1,03</t>
  </si>
  <si>
    <t>"konstrukce typ H - konstrukce úprav pro nevidomé v asfaltu" 15,1*1,03</t>
  </si>
  <si>
    <t>596841120</t>
  </si>
  <si>
    <t>1681610990</t>
  </si>
  <si>
    <t>Poznámka k položce:_x000d_
Poznámka k položce: 30 mm lože ze suché cementové malty</t>
  </si>
  <si>
    <t>"konstrukce typ E - úprava pro nevidomé (signální / varovný pás) v mozaice" 23,5</t>
  </si>
  <si>
    <t>"konstrukce typ E - úprava pro nevidomé (signální / varovný pás) v mozaice" 14,6</t>
  </si>
  <si>
    <t>46</t>
  </si>
  <si>
    <t>592453100-2</t>
  </si>
  <si>
    <t>dlažba z umělého kamene s výstupky nepravidelného tvaru 200x200 mm, DL, umělý kámen, řádková, barva bílá/šedá tl. 60 mm</t>
  </si>
  <si>
    <t>1762135280</t>
  </si>
  <si>
    <t>"konstrukce typ E - úprava pro nevidomé (signální / varovný pás) v mozaice" 23,5*1,03</t>
  </si>
  <si>
    <t>47</t>
  </si>
  <si>
    <t>592453100-22</t>
  </si>
  <si>
    <t>dlažba z umělého kamene s výstupky nepravidelného tvaru 200x200 mm, DL, umělý kámen, řádková, barva bílá/červená tl. 60 mm</t>
  </si>
  <si>
    <t>-289548179</t>
  </si>
  <si>
    <t>"konstrukce typ E - úprava pro nevidomé (signální / varovný pás) v mozaice" 14,6*1,03</t>
  </si>
  <si>
    <t>48</t>
  </si>
  <si>
    <t>596841120-3</t>
  </si>
  <si>
    <t>-2015747986</t>
  </si>
  <si>
    <t>Poznámka k položce:_x000d_
Poznámka k položce: 20 mm lože ze suché cementové malty</t>
  </si>
  <si>
    <t>"umělá vodící linie z dlažby s podélnými drážkami, mozaika" 2,7</t>
  </si>
  <si>
    <t>49</t>
  </si>
  <si>
    <t>596841120-4</t>
  </si>
  <si>
    <t>-1614505564</t>
  </si>
  <si>
    <t>Poznámka k položce:_x000d_
Poznámka k položce: 80 mm lože ze suché cementové malty</t>
  </si>
  <si>
    <t>"umělá vodící linie z dlažby s podélnými drážkami, vjezd" 9,7</t>
  </si>
  <si>
    <t>50</t>
  </si>
  <si>
    <t>592453100-1</t>
  </si>
  <si>
    <t>dlažba z umělého kamene 95x200x70 mm s podélnými drážkami - pro umělé vodící linie sloučené s funkcí varovného pásu v exteriéru</t>
  </si>
  <si>
    <t>1330181300</t>
  </si>
  <si>
    <t>51</t>
  </si>
  <si>
    <t>596841122-1</t>
  </si>
  <si>
    <t>Kladení dlažby z betonových nebo kameninových dlaždic komunikací pro pěší s vyplněním spár a se smetením přebytečného materiálu na vzdálenost do 3 m s ložem z cementové malty tl. do 30 mm velikosti dlaždic do 0,09 m2 (bez zámku), pro plochy přes 100 do 300 m2</t>
  </si>
  <si>
    <t>-97819927</t>
  </si>
  <si>
    <t>Poznámka k položce:_x000d_
Poznámka k položce: 90 mm lože ze suché cementové malty</t>
  </si>
  <si>
    <t>52</t>
  </si>
  <si>
    <t>592453100-21</t>
  </si>
  <si>
    <t>dlažba z umělého kamene s výstupky nepravidelného tvaru 200x200 mm, DL, umělý kámen, řádková, barva bílá tl. 60 mm</t>
  </si>
  <si>
    <t>620366026</t>
  </si>
  <si>
    <t>"konstrukce typ D - úprava pro nevidomé v místě vjezdu (varovný pás)" 106,4*1,02</t>
  </si>
  <si>
    <t>53</t>
  </si>
  <si>
    <t>596841120-1</t>
  </si>
  <si>
    <t>385163765</t>
  </si>
  <si>
    <t>"Konstrukce typ F – úprava pro nevidomé (lemování signálního/varovného pásu)" 17,6</t>
  </si>
  <si>
    <t>54</t>
  </si>
  <si>
    <t>596841121-1</t>
  </si>
  <si>
    <t>Kladení dlažby z betonových nebo kameninových dlaždic komunikací pro pěší s vyplněním spár a se smetením přebytečného materiálu na vzdálenost do 3 m s ložem z cementové malty tl. do 30 mm velikosti dlaždic do 0,09 m2 (bez zámku), pro plochy přes 50 do 100 m2</t>
  </si>
  <si>
    <t>-441490553</t>
  </si>
  <si>
    <t>"Konstrukce typ F – úprava pro nevidomé (lemování signálního/varovného pásu)" 72,4</t>
  </si>
  <si>
    <t>55</t>
  </si>
  <si>
    <t>592453100-3</t>
  </si>
  <si>
    <t>hladká přírodní dlažební deska 250x250 mm, DL, žula, rovinná, barva šedá tl. 60 mm</t>
  </si>
  <si>
    <t>-1204072654</t>
  </si>
  <si>
    <t>"Konstrukce typ F – úprava pro nevidomé (lemování signálního/varovného pásu)" 17,6*1,03</t>
  </si>
  <si>
    <t>"Konstrukce typ F – úprava pro nevidomé (lemování signálního/varovného pásu)" 72,4*1,03</t>
  </si>
  <si>
    <t>Úpravy povrchů, podlahy a osazování výplní</t>
  </si>
  <si>
    <t>56</t>
  </si>
  <si>
    <t>612821012-1</t>
  </si>
  <si>
    <t>Oprava omítky V případě poškození budou dotčené omítky vyspraveny stejnou hmotou, jako je omítka původní. Předpokládá se vodotěsná cementová omítka hlazená s odolností proti vlhkosti a rozmrazovacím prostředkům. Před prováděním vysprávek je nutno podklad řádně očistit, zbavit podklad volných částí a napenetrovat dle technologického předpisu výrobce omítkové směsi. Pokud se v návaznosti na opravovaný úsek nachází úseky omítky s nízkou přídržností, případně zpuchýřovaná omítka, měla by i tato být odstraněna a povrch opraven – v takovémto případě rozhodne technický dozor investora ve vztahu k rozsahu a poloze příslušné části. Stejně tak bude nutné obnovit svislé úseky případné hydroizolace a zateplovacího systému, pokud v soklových partiích na stávajících objektech byly a pokud byly opravou navazujících komunikací poškozeny. Vzhledem k charakteru a stáří staveb se však tato úprava předpokládá pouze v minimálním rozsahu. Na opravené části bude proveden nový sjednocující nátěr na omítky pro exteriérovou aplikaci, odolný rozmrazovacím prostředkům. Barevný odstín nátěru bude na místě přizpůsoben původnímu barevnému řešení příslušných objektů. Předpokládá se zatažení souvrství povrchové opravy pod úroveň chodníku a dotažení pochozích vrstev chodníku z boku.</t>
  </si>
  <si>
    <t>-1333260283</t>
  </si>
  <si>
    <t>"oprava omítky" 200</t>
  </si>
  <si>
    <t>Trubní vedení</t>
  </si>
  <si>
    <t>57</t>
  </si>
  <si>
    <t>899331111-1</t>
  </si>
  <si>
    <t>Rektifikace vstupů kanalizačních šachet U kanalizačních šachet, kde dochází, s ohledem na výškové řešení komunikace, ke změně kóty přilehlého terénu bude provedena demontáž vstupního litinového poklopu a úprava vstupního otvoru šachty do výšky UT (odebrání, výměna nebo přidání vyrovnávacích prstenců, výměna přechodové skruže-kónusu). Na takto provedenou úpravu bude osazen poklop s pražským znakem a rámem DN 600 s kloubem a pojistkou proti samovolnému uzavření a možností osazení zámku PVK dle ČSN EN 124, třídy D400.</t>
  </si>
  <si>
    <t>-1223794824</t>
  </si>
  <si>
    <t>"Rektifikace vstupů kanalizačních šachet" 37</t>
  </si>
  <si>
    <t>58</t>
  </si>
  <si>
    <t>89933111R</t>
  </si>
  <si>
    <t>Rektifikace poklopů - dodávka + montáž</t>
  </si>
  <si>
    <t>92495065</t>
  </si>
  <si>
    <t>59</t>
  </si>
  <si>
    <t>899431111-1</t>
  </si>
  <si>
    <t>Rektifikace povrchových znaků inž. sítí</t>
  </si>
  <si>
    <t>1385999700</t>
  </si>
  <si>
    <t>"Rektifikace povrchových znaků inž. sítí" 61</t>
  </si>
  <si>
    <t>60</t>
  </si>
  <si>
    <t>89943123R</t>
  </si>
  <si>
    <t>Kamerová prohlídka uliční vpusti a přípojky k UV + vyčištění UV + rektifikace UV</t>
  </si>
  <si>
    <t>1937449290</t>
  </si>
  <si>
    <t>"kamerová prohlídka před realizací a po realizací UV a přípojky" 1</t>
  </si>
  <si>
    <t>61</t>
  </si>
  <si>
    <t>914111111</t>
  </si>
  <si>
    <t>Montáž svislé dopravní značky základní velikosti do 1 m2 objímkami na sloupky nebo konzoly</t>
  </si>
  <si>
    <t>1174792358</t>
  </si>
  <si>
    <t>"uchycení tabule na sloupek" 6</t>
  </si>
  <si>
    <t>62</t>
  </si>
  <si>
    <t>914111112</t>
  </si>
  <si>
    <t>Montáž svislé dopravní značky základní velikosti do 1 m2 páskováním na sloupy</t>
  </si>
  <si>
    <t>881222768</t>
  </si>
  <si>
    <t>"uchycení tabule na stožár VO" 2</t>
  </si>
  <si>
    <t>63</t>
  </si>
  <si>
    <t>404441130-1</t>
  </si>
  <si>
    <t>značka dopravní svislá základní velikosti, standardní značky se provedou lisované s dvojitým ohybem z pozinkovaného plechu s plnými rohy. Spojovací materiál bude nekorodující. Objímky mohou být z AL slitin. Poloměr zaoblení rohů štítů značek umístěných vedle vozovky musí být min. 20 mm. Značky musí splňovat požadavky třídy P3 dle čl. NA.2.5 národní přílohy ČSN EN 12899-1. Značky umístěné vedle vozovky musí splňovat požadavky nejméně třídy E2 dle čl. NA.2.6 národní přílohy ČSN EN 12899-1. Činná plocha z retroreflexních fóĺií třídy RA1 nebo RA2 dle třídy pozemní komunikace.</t>
  </si>
  <si>
    <t>-1924723033</t>
  </si>
  <si>
    <t>"svislé dopravní značení"</t>
  </si>
  <si>
    <t>"IZ8a (zmenšená)" 2</t>
  </si>
  <si>
    <t>"IZ8b (zmenšená)" 2</t>
  </si>
  <si>
    <t>"B24a" 1</t>
  </si>
  <si>
    <t>"IP12 - 5AI 1676" 1</t>
  </si>
  <si>
    <t>"IP10a" 1</t>
  </si>
  <si>
    <t>64</t>
  </si>
  <si>
    <t>914431112</t>
  </si>
  <si>
    <t>Montáž dopravního zrcadla na sloupky nebo konzoly velikosti do 1 m2</t>
  </si>
  <si>
    <t>-1656136359</t>
  </si>
  <si>
    <t>"dopravní zrcadlo" 1</t>
  </si>
  <si>
    <t>65</t>
  </si>
  <si>
    <t>914511111</t>
  </si>
  <si>
    <t>Montáž sloupku dopravních značek délky do 3,5 m do betonového základu</t>
  </si>
  <si>
    <t>106378780</t>
  </si>
  <si>
    <t>"sloupky ocelové pozinkované" 6</t>
  </si>
  <si>
    <t>66</t>
  </si>
  <si>
    <t>40445230</t>
  </si>
  <si>
    <t>sloupek pro dopravní značku Zn D 70mm v 3,5m</t>
  </si>
  <si>
    <t>503988289</t>
  </si>
  <si>
    <t>Poznámka k položce:_x000d_
Poznámka k položce: včetně povrchové úpravy pozink</t>
  </si>
  <si>
    <t>67</t>
  </si>
  <si>
    <t>915131112</t>
  </si>
  <si>
    <t>Vodorovné dopravní značení stříkané barvou přechody pro chodce, šipky, symboly bílé retroreflexní</t>
  </si>
  <si>
    <t>1797236888</t>
  </si>
  <si>
    <t>Poznámka k položce:_x000d_
Poznámka k položce: Vodorovné značení (čáry, šipky, piktogramy, nápisy na vozovce) bude provedeno z hmoty dvousložkové s dlouholetou životností s reflexní úpravou v souladu s požadavky ČSN EN 1436. Pokládka VDZ bude provedena technologií stěrkovaného plastu, popřípadě strukturálního plastu, nepoužívat dvousložkové stříkané tenkovrstvé plasty. Vodorovné dopravní značení bude provedeno ve dvou etapách, v první etapě se na nový koberec položí kompletní VDZ pouze jednosložkovou barvou. Po stabilizování vlastností povrchu vozovky (odstranění posypu pro počáteční zdrsnění, vyprchání těkavých látek), případně po uplynutí zimního období se provede druhá etapa, kdy se značení provede z dvousložkových plastů.</t>
  </si>
  <si>
    <t>"vodorovné dopravní značení"</t>
  </si>
  <si>
    <t>"V7b" 6,1</t>
  </si>
  <si>
    <t>"V17" 11</t>
  </si>
  <si>
    <t>"V10d" 55,5*0,125+308*0,25/2-8,5*0,25</t>
  </si>
  <si>
    <t>"V10F" 11,1*0,125+0,6</t>
  </si>
  <si>
    <t>68</t>
  </si>
  <si>
    <t>915131116</t>
  </si>
  <si>
    <t>Vodorovné dopravní značení stříkané barvou přechody pro chodce, šipky, symboly žluté retroreflexní</t>
  </si>
  <si>
    <t>1010685968</t>
  </si>
  <si>
    <t>"V12a (žlutá)" 64,1*0,125</t>
  </si>
  <si>
    <t>"V12c (žlutá)" 21,7*0,125</t>
  </si>
  <si>
    <t>69</t>
  </si>
  <si>
    <t>915131116-1.</t>
  </si>
  <si>
    <t>Vodorovné dopravní značení - posyp balotinou</t>
  </si>
  <si>
    <t>1155650263</t>
  </si>
  <si>
    <t>70</t>
  </si>
  <si>
    <t>915231112</t>
  </si>
  <si>
    <t>Vodorovné dopravní značení stříkaným plastem přechody pro chodce, šipky, symboly nápisy bílé retroreflexní</t>
  </si>
  <si>
    <t>-320442648</t>
  </si>
  <si>
    <t>"V10d" 55,5*0,125+308*0,25/2</t>
  </si>
  <si>
    <t>71</t>
  </si>
  <si>
    <t>915231116</t>
  </si>
  <si>
    <t>Vodorovné dopravní značení stříkaným plastem přechody pro chodce, šipky, symboly nápisy žluté retroreflexní</t>
  </si>
  <si>
    <t>-1745355008</t>
  </si>
  <si>
    <t>72</t>
  </si>
  <si>
    <t>915621111</t>
  </si>
  <si>
    <t>Předznačení pro vodorovné značení stříkané barvou nebo prováděné z nátěrových hmot plošné šipky, symboly, nápisy</t>
  </si>
  <si>
    <t>-1943430384</t>
  </si>
  <si>
    <t>73</t>
  </si>
  <si>
    <t>915321115</t>
  </si>
  <si>
    <t>Vodorovné značení předformovaným termoplastem vodící pás pro slabozraké z 6 proužků</t>
  </si>
  <si>
    <t>-1237324143</t>
  </si>
  <si>
    <t>"Vodící pás místa pro přecházení bude proveden v úpravě termoplast s navýšením 3 mm oproti asfaltovému povrchu (viz. detail. č. 3)" 27,2</t>
  </si>
  <si>
    <t>74</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</si>
  <si>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</si>
  <si>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</si>
  <si>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-1321000163</t>
  </si>
  <si>
    <t>Poznámka k položce:_x000d_
Poznámka k položce: použito dlažby vybourané v objektu SO 01 a v případě nedostatku dovoz ze skladu investora</t>
  </si>
  <si>
    <t xml:space="preserve">"dvojřádka žulové dlažby velké"  3,6*2</t>
  </si>
  <si>
    <t>"jednořádka žulové dlažby velké - 72,8 m vybouraných v rámci SO 001" 88,5</t>
  </si>
  <si>
    <t>75</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</si>
  <si>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</si>
  <si>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</si>
  <si>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155152829</t>
  </si>
  <si>
    <t>"jednořádka žulové kostky drobné" 176,3</t>
  </si>
  <si>
    <t>76</t>
  </si>
  <si>
    <t>58381007</t>
  </si>
  <si>
    <t>kostka dlažební žula drobná 8/10</t>
  </si>
  <si>
    <t>-454798853</t>
  </si>
  <si>
    <t>"jednořádka žulové kostky drobné" 176,3*0,1*1,02</t>
  </si>
  <si>
    <t>77</t>
  </si>
  <si>
    <t>916241113</t>
  </si>
  <si>
    <t>Osazení obrubníku kamenného se zřízením lože, s vyplněním a zatřením spár cementovou maltou ležatého s boční opěrou z betonu prostého, do lože z betonu prostého</t>
  </si>
  <si>
    <t>-253031625</t>
  </si>
  <si>
    <t>"žulový silniční obrubník přímý 250x200 mm - 88,4 m vybouraných v rámci SO 001, přebytek odvoz do skladu investora" 78,4</t>
  </si>
  <si>
    <t>78</t>
  </si>
  <si>
    <t>916241213</t>
  </si>
  <si>
    <t>Osazení obrubníku kamenného se zřízením lože, s vyplněním a zatřením spár cementovou maltou stojatého s boční opěrou z betonu prostého, do lože z betonu prostého</t>
  </si>
  <si>
    <t>1947921127</t>
  </si>
  <si>
    <t xml:space="preserve">"žulový silniční obrubník OP7  120x250 mm" 93,3</t>
  </si>
  <si>
    <t>"žulový krajník stávající, 754,6 m vybouraných v rámci SO 001" 754,6</t>
  </si>
  <si>
    <t>"žulový krajník KS3 130x200 mm přímý" 139,5</t>
  </si>
  <si>
    <t>"žulový krajník v oblouku KS3 130x200 mm" 28,3</t>
  </si>
  <si>
    <t>79</t>
  </si>
  <si>
    <t>58380374</t>
  </si>
  <si>
    <t>obrubník kamenný žulový přímý 120x250mm</t>
  </si>
  <si>
    <t>328833509</t>
  </si>
  <si>
    <t>"žulový silniční obrubník OP7 120x250 mm" 117,9*1,03</t>
  </si>
  <si>
    <t>80</t>
  </si>
  <si>
    <t>58380001</t>
  </si>
  <si>
    <t>krajník kamenný žulový silniční 130x200x300-800mm</t>
  </si>
  <si>
    <t>515584387</t>
  </si>
  <si>
    <t>"žulový krajník KS3 130x200 mm přímý" 1006,1*1,03</t>
  </si>
  <si>
    <t>81</t>
  </si>
  <si>
    <t>583802110-1</t>
  </si>
  <si>
    <t>krajník silniční kamenný, žula, KS3 13x20 cm obloukový</t>
  </si>
  <si>
    <t>1586566410</t>
  </si>
  <si>
    <t>"žulový krajník KS3 130x200 mm obloukový" 28,3</t>
  </si>
  <si>
    <t>82</t>
  </si>
  <si>
    <t>919112222</t>
  </si>
  <si>
    <t>Řezání dilatačních spár v živičném krytu vytvoření komůrky pro těsnící zálivku šířky 15 mm, hloubky 25 mm</t>
  </si>
  <si>
    <t>-2012958366</t>
  </si>
  <si>
    <t>"spára asfalt - asfalt" 63,3</t>
  </si>
  <si>
    <t>83</t>
  </si>
  <si>
    <t>919122121</t>
  </si>
  <si>
    <t>Utěsnění dilatačních spár zálivkou za tepla v cementobetonovém nebo živičném krytu včetně adhezního nátěru s těsnicím profilem pod zálivkou, pro komůrky šířky 15 mm, hloubky 25 mm</t>
  </si>
  <si>
    <t>2147257431</t>
  </si>
  <si>
    <t>84</t>
  </si>
  <si>
    <t>919726123</t>
  </si>
  <si>
    <t>Geotextilie netkaná pro ochranu, separaci nebo filtraci měrná hmotnost přes 300 do 500 g/m2</t>
  </si>
  <si>
    <t>2108427739</t>
  </si>
  <si>
    <t>"oprava povrchu vozovky u obrubníku dle detailu č. 4" 1,9</t>
  </si>
  <si>
    <t>85</t>
  </si>
  <si>
    <t>430499351</t>
  </si>
  <si>
    <t>"napojení nové asfaltové vozovky na stávající dle det. č. 2 - zaříznutí 40 mm" 63,3</t>
  </si>
  <si>
    <t>86</t>
  </si>
  <si>
    <t>20836359</t>
  </si>
  <si>
    <t>"napojení nové asfaltové vozovky na stávající dle det. č. 2 - zaříznutí 60 mm" 63,3</t>
  </si>
  <si>
    <t>87</t>
  </si>
  <si>
    <t>935112111-1</t>
  </si>
  <si>
    <t>Osazení betonového kabelového žlabu včetně krycí desky s vyplněním a zatřením spár cementovou maltou do lože tl. 100 mm ze štěrkopísku, obsyp štěrkopískem</t>
  </si>
  <si>
    <t>-869390564</t>
  </si>
  <si>
    <t>"ochrana stávajících sítí, uložení kabelů do TK žlabů viz. vzorové řezy (položka odhadem)" 480</t>
  </si>
  <si>
    <t>88</t>
  </si>
  <si>
    <t>592133900-1</t>
  </si>
  <si>
    <t>žlab kabelový tvaru U šířky 185 mm výšky 140 mm</t>
  </si>
  <si>
    <t>-2030065404</t>
  </si>
  <si>
    <t>89</t>
  </si>
  <si>
    <t>592133900-2</t>
  </si>
  <si>
    <t>poklop kabelového žlabu šířky 185 mm tl. 35 mm</t>
  </si>
  <si>
    <t>-70525958</t>
  </si>
  <si>
    <t>90</t>
  </si>
  <si>
    <t>938908411</t>
  </si>
  <si>
    <t>Čištění vozovek splachováním vodou povrchu podkladu nebo krytu živičného, betonového nebo dlážděného</t>
  </si>
  <si>
    <t>-2061748009</t>
  </si>
  <si>
    <t>91</t>
  </si>
  <si>
    <t>938909331</t>
  </si>
  <si>
    <t>Čištění vozovek metením bláta, prachu nebo hlinitého nánosu s odklizením na hromady na vzdálenost do 20 m nebo naložením na dopravní prostředek ručně povrchu podkladu nebo krytu betonového nebo živičného</t>
  </si>
  <si>
    <t>-1739461031</t>
  </si>
  <si>
    <t>92</t>
  </si>
  <si>
    <t>966006231</t>
  </si>
  <si>
    <t>Odstranění dopravního zrcadla a demontáž zrcadlové části s odklizením materiálu na vzdálenost do 20 m nebo s naložením na dopravní prostředek včetně sloupku nebo konzole</t>
  </si>
  <si>
    <t>1264944862</t>
  </si>
  <si>
    <t>Poznámka k položce:_x000d_
Poznámka k položce: uskladnění</t>
  </si>
  <si>
    <t>"demontáž stávajícího dopravního zrcadla, uskladnění" 1</t>
  </si>
  <si>
    <t>93</t>
  </si>
  <si>
    <t>977151119-1</t>
  </si>
  <si>
    <t>Napojení do tělesa vpusti (vývrt prům. 110 mm, tl. 100 mm), utěsnění montážní pěnou</t>
  </si>
  <si>
    <t>1439970609</t>
  </si>
  <si>
    <t>"podélná drenáž - dle přílohy č. 4 - napjení do tělesa vpusti" 24</t>
  </si>
  <si>
    <t>94</t>
  </si>
  <si>
    <t>977211100-1</t>
  </si>
  <si>
    <t>Seříznutí rohu obrubníku dle detailu č. 5</t>
  </si>
  <si>
    <t>1172519842</t>
  </si>
  <si>
    <t>"seřínutí rohu obrubníku dle detailu č. 5" 53</t>
  </si>
  <si>
    <t>95</t>
  </si>
  <si>
    <t>-2119322276</t>
  </si>
  <si>
    <t>"čištění vozovek" 80,101+0,709</t>
  </si>
  <si>
    <t>"napojení do tělesa vpusti" 0,091</t>
  </si>
  <si>
    <t>"odstranění dopravního zrcadla a zrcadlové části" 0,187</t>
  </si>
  <si>
    <t>96</t>
  </si>
  <si>
    <t>997221000-3</t>
  </si>
  <si>
    <t>Odvoz vybouraných a očištěných kostek velkých, malých, mozaiky, dlažby se složením a s hrubým urovnáním z deponie</t>
  </si>
  <si>
    <t>-1112609389</t>
  </si>
  <si>
    <t>"vybourání konstrukce chodníku z mozaiky - 60 mm mramor.mozaika" 137,4*0,281</t>
  </si>
  <si>
    <t>"vybourání konstrukce dlážděné vozovky z kostek drobných - 100 mm kostka drobná" 43,6*0,32</t>
  </si>
  <si>
    <t>"vybourání jednořádky ze žulových kostek velkých vč. betonového lože" 72,8*0,16*0,417</t>
  </si>
  <si>
    <t>"vybourání žulového obrubníku vč. betonového lože" 88,4*0,205+754,6*0,205</t>
  </si>
  <si>
    <t>97</t>
  </si>
  <si>
    <t>997221551-0</t>
  </si>
  <si>
    <t>Vodorovná doprava suti na meziskládku nebo z meziskládky bez naložení, ale se složením a s hrubým urovnáním ze sypkých materiálů, na vzdálenost dle dodavatele stavby</t>
  </si>
  <si>
    <t>-832485328</t>
  </si>
  <si>
    <t>98</t>
  </si>
  <si>
    <t>1912208832</t>
  </si>
  <si>
    <t>"frézovaná živice" 7,311</t>
  </si>
  <si>
    <t>"kamenivo" 135,546</t>
  </si>
  <si>
    <t>99</t>
  </si>
  <si>
    <t>997221561-0</t>
  </si>
  <si>
    <t>Vodorovná doprava suti na meziskládku nebo z meziskládky bez naložení, ale se složením a s hrubým urovnáním z kusových materiálů na vzdálenost dle dodavatele stavby</t>
  </si>
  <si>
    <t>1447119587</t>
  </si>
  <si>
    <t>100</t>
  </si>
  <si>
    <t>Vodorovná doprava kusových materiálů ze skladu investora včetně naložení</t>
  </si>
  <si>
    <t>776069719</t>
  </si>
  <si>
    <t>"dovoz kostky velké ze skladu investora"</t>
  </si>
  <si>
    <t>(15,7+7,2)*0,16*0,417*1,01</t>
  </si>
  <si>
    <t>101</t>
  </si>
  <si>
    <t>698991706</t>
  </si>
  <si>
    <t>223,945</t>
  </si>
  <si>
    <t>102</t>
  </si>
  <si>
    <t>-769148239</t>
  </si>
  <si>
    <t>103</t>
  </si>
  <si>
    <t>-890124765</t>
  </si>
  <si>
    <t>998</t>
  </si>
  <si>
    <t>Přesun hmot</t>
  </si>
  <si>
    <t>104</t>
  </si>
  <si>
    <t>998225111</t>
  </si>
  <si>
    <t>Přesun hmot pro komunikace s krytem z kameniva, monolitickým betonovým nebo živičným dopravní vzdálenost do 200 m jakékoliv délky objektu</t>
  </si>
  <si>
    <t>-1218181482</t>
  </si>
  <si>
    <t>PSV</t>
  </si>
  <si>
    <t>Práce a dodávky PSV</t>
  </si>
  <si>
    <t>721</t>
  </si>
  <si>
    <t>Zdravotechnika - vnitřní kanalizace</t>
  </si>
  <si>
    <t>105</t>
  </si>
  <si>
    <t>721241103</t>
  </si>
  <si>
    <t>Lapače střešních splavenin litinové DN 150</t>
  </si>
  <si>
    <t>-834162637</t>
  </si>
  <si>
    <t>"výšková úprava střešních svodů vč. dodávky" 1</t>
  </si>
  <si>
    <t>106</t>
  </si>
  <si>
    <t>721242805</t>
  </si>
  <si>
    <t>Demontáž lapačů střešních splavenin DN 150</t>
  </si>
  <si>
    <t>1155656143</t>
  </si>
  <si>
    <t>"výšková úprava střešních svodů" 1</t>
  </si>
  <si>
    <t>783</t>
  </si>
  <si>
    <t>Dokončovací práce - nátěry</t>
  </si>
  <si>
    <t>107</t>
  </si>
  <si>
    <t>783306809</t>
  </si>
  <si>
    <t>Odstranění nátěrů ze zámečnických konstrukcí okartáčováním</t>
  </si>
  <si>
    <t>-1922523956</t>
  </si>
  <si>
    <t>"obnova nátěru zábradlí dl. 12,9 m (barva dle stáv. stavu)" 6,4</t>
  </si>
  <si>
    <t>108</t>
  </si>
  <si>
    <t>783306811</t>
  </si>
  <si>
    <t>Odstranění nátěrů ze zámečnických konstrukcí oškrábáním</t>
  </si>
  <si>
    <t>594073340</t>
  </si>
  <si>
    <t>109</t>
  </si>
  <si>
    <t>783314201</t>
  </si>
  <si>
    <t>Základní antikorozní nátěr zámečnických konstrukcí jednonásobný syntetický standardní</t>
  </si>
  <si>
    <t>-120716749</t>
  </si>
  <si>
    <t>110</t>
  </si>
  <si>
    <t>783315101</t>
  </si>
  <si>
    <t>Mezinátěr zámečnických konstrukcí jednonásobný syntetický standardní</t>
  </si>
  <si>
    <t>1286002964</t>
  </si>
  <si>
    <t>111</t>
  </si>
  <si>
    <t>783347101</t>
  </si>
  <si>
    <t>Krycí nátěr (email) zámečnických konstrukcí jednonásobný polyuretanový</t>
  </si>
  <si>
    <t>766831306</t>
  </si>
  <si>
    <t>112</t>
  </si>
  <si>
    <t>783917161-1</t>
  </si>
  <si>
    <t>Nátěr schodišťového stupně žlutou barvou</t>
  </si>
  <si>
    <t>-612798724</t>
  </si>
  <si>
    <t>"Nátěr schodišťového stupně žlutou barvou" 14,1</t>
  </si>
  <si>
    <t>SO 301 - Oprava odvodnění</t>
  </si>
  <si>
    <t xml:space="preserve">    3 - Svislé a kompletní konstrukce</t>
  </si>
  <si>
    <t xml:space="preserve">    4 - Vodorovné konstrukce</t>
  </si>
  <si>
    <t>130001101</t>
  </si>
  <si>
    <t>Příplatek k cenám hloubených vykopávek za ztížení vykopávky v blízkosti podzemního vedení nebo výbušnin pro jakoukoliv třídu horniny</t>
  </si>
  <si>
    <t>2140630804</t>
  </si>
  <si>
    <t xml:space="preserve">"rýhy  30% z 149,81m3"  149,81/100*30</t>
  </si>
  <si>
    <t xml:space="preserve">"šachty 30% z 37,20m3"  37,2/100*30</t>
  </si>
  <si>
    <t>132254203</t>
  </si>
  <si>
    <t>Hloubení zapažených rýh šířky přes 800 do 2 000 mm strojně s urovnáním dna do předepsaného profilu a spádu v hornině třídy těžitelnosti I skupiny 3 přes 50 do 100 m3</t>
  </si>
  <si>
    <t>1388649418</t>
  </si>
  <si>
    <t xml:space="preserve">"60% z 149,81"  149,81/100*60</t>
  </si>
  <si>
    <t>132354203</t>
  </si>
  <si>
    <t>Hloubení zapažených rýh šířky přes 800 do 2 000 mm strojně s urovnáním dna do předepsaného profilu a spádu v hornině třídy těžitelnosti II skupiny 4 přes 50 do 100 m3</t>
  </si>
  <si>
    <t>1652411234</t>
  </si>
  <si>
    <t xml:space="preserve">"40% z 149,81"  149,81/100*40</t>
  </si>
  <si>
    <t>133251102</t>
  </si>
  <si>
    <t>Hloubení nezapažených šachet strojně v hornině třídy těžitelnosti I skupiny 3 přes 20 do 50 m3</t>
  </si>
  <si>
    <t>1380225373</t>
  </si>
  <si>
    <t xml:space="preserve">"60% z 37,20m3"  37,2/100*60</t>
  </si>
  <si>
    <t>133351101</t>
  </si>
  <si>
    <t>Hloubení nezapažených šachet strojně v hornině třídy těžitelnosti II skupiny 4 do 20 m3</t>
  </si>
  <si>
    <t>2120189006</t>
  </si>
  <si>
    <t xml:space="preserve">"40% z 37,20m3"  37,2/100*40</t>
  </si>
  <si>
    <t>151101102</t>
  </si>
  <si>
    <t>Zřízení pažení a rozepření stěn rýh pro podzemní vedení příložné pro jakoukoliv mezerovitost, hloubky do 4 m</t>
  </si>
  <si>
    <t>-1181671575</t>
  </si>
  <si>
    <t xml:space="preserve">"Pažení příložné - rýhy"   2*(1,9*47+1,0*1,5*25+2,6*1,65)</t>
  </si>
  <si>
    <t>151101112</t>
  </si>
  <si>
    <t>Odstranění pažení a rozepření stěn rýh pro podzemní vedení s uložením materiálu na vzdálenost do 3 m od kraje výkopu příložné, hloubky přes 2 do 4 m</t>
  </si>
  <si>
    <t>-1231900509</t>
  </si>
  <si>
    <t>Vodorovné přemístění výkopku/sypaniny z horniny třídy těžitelnosti I, skupiny 1 až 3 na skládku dle dodavatele stavby včetně uložení</t>
  </si>
  <si>
    <t>610190080</t>
  </si>
  <si>
    <t>89,886+22,32</t>
  </si>
  <si>
    <t>162751137-1</t>
  </si>
  <si>
    <t>Vodorovné přemístění výkopku/sypaniny z horniny třídy těžitelnosti II, skupiny 4 až 5 na iskládku dle dodavatele stavby včetně uložení</t>
  </si>
  <si>
    <t>1640869943</t>
  </si>
  <si>
    <t>59,924+14,88</t>
  </si>
  <si>
    <t>171201221</t>
  </si>
  <si>
    <t>-1231837905</t>
  </si>
  <si>
    <t>"1,8t/m3-187,01m3" 1,8*187,01</t>
  </si>
  <si>
    <t>-478507133</t>
  </si>
  <si>
    <t>"Zásyp rýh se zhutněním (náhradní zeminou)" 149,81-34,579</t>
  </si>
  <si>
    <t>"Zásyp šachet se zhutněním (náhradní zeminou)" 37,2</t>
  </si>
  <si>
    <t>103641000</t>
  </si>
  <si>
    <t>zemina pro terénní úpravy - tříděná</t>
  </si>
  <si>
    <t>135209802</t>
  </si>
  <si>
    <t>152,431*1,9 "Přepočtené koeficientem množství</t>
  </si>
  <si>
    <t>Svislé a kompletní konstrukce</t>
  </si>
  <si>
    <t>358235115R</t>
  </si>
  <si>
    <t>Demontáž betonových prefabrikovaných UV včetně mříží s rámem, vč.odvozu na sládku a poplatku za skládku</t>
  </si>
  <si>
    <t>-2140564215</t>
  </si>
  <si>
    <t>"s náhradou za novou" 22</t>
  </si>
  <si>
    <t>"rušené bez náhrady" 3</t>
  </si>
  <si>
    <t>358235116R</t>
  </si>
  <si>
    <t>Bourání zděné HV včetně demontáže mříže s rámem, odvozu na skládku a poplatku za skládku</t>
  </si>
  <si>
    <t>905154305</t>
  </si>
  <si>
    <t>"s náhradou za novou HV" 1</t>
  </si>
  <si>
    <t>358235117R</t>
  </si>
  <si>
    <t>Bourání stávajícího obetonovaného potrubí KT DN200, vyjmutí z výkopu, odvoz na skládku a polatku za skládku</t>
  </si>
  <si>
    <t>304849166</t>
  </si>
  <si>
    <t>"s náhradou za nové potrubí" 11+11+8</t>
  </si>
  <si>
    <t>358235118R</t>
  </si>
  <si>
    <t>Odpojení potrubí DN200 od kanalizačního řadu</t>
  </si>
  <si>
    <t>-32095370</t>
  </si>
  <si>
    <t>"rušené přípojky bez náhrady" 3</t>
  </si>
  <si>
    <t>"oprava rušených přípojek" 2</t>
  </si>
  <si>
    <t>359901211.1</t>
  </si>
  <si>
    <t>Monitoring stoky nové kanalizace vč.zprávy a záznamu na CD/DVD</t>
  </si>
  <si>
    <t>1379228994</t>
  </si>
  <si>
    <t>Vodorovné konstrukce</t>
  </si>
  <si>
    <t>451573111</t>
  </si>
  <si>
    <t>Lože pod potrubí, stoky a drobné objekty v otevřeném výkopu z písku a štěrkopísku do 63 mm</t>
  </si>
  <si>
    <t>1704678456</t>
  </si>
  <si>
    <t xml:space="preserve">Podkladní štěrkopísková vrstva  </t>
  </si>
  <si>
    <t xml:space="preserve">"pod UV  0,8x0,8x0,1=0,064m3/ks-22ks" 0,8*0,8*0,1*22</t>
  </si>
  <si>
    <t>"pod HV 2,1x1,2x0,1=0,252m3/ks-1ks" 2,1*1,2*0,1</t>
  </si>
  <si>
    <t>452311141</t>
  </si>
  <si>
    <t>Podkladní a zajišťovací konstrukce z betonu prostého v otevřeném výkopu desky pod potrubí, stoky a drobné objekty z betonu tř. C 16/20</t>
  </si>
  <si>
    <t>-1039989479</t>
  </si>
  <si>
    <t xml:space="preserve">Podkladní betonová deska – beton C16/20  </t>
  </si>
  <si>
    <t>"pod potrubí 0,120m3/bm-47m" 0,12*47</t>
  </si>
  <si>
    <t>"pod skruží TBV5 – 660 3,14x(1,822-1,322)/4x0,1=0,123m3/ks-22ks" 0,123*22</t>
  </si>
  <si>
    <t>831352121</t>
  </si>
  <si>
    <t>Montáž potrubí z trub kameninových hrdlových s integrovaným těsněním v otevřeném výkopu ve sklonu do 20 % DN 200</t>
  </si>
  <si>
    <t>-1705688247</t>
  </si>
  <si>
    <t>59710676</t>
  </si>
  <si>
    <t>trouba kameninová glazovaná DN 200 dl 1,50m spojovací systém F</t>
  </si>
  <si>
    <t>707586350</t>
  </si>
  <si>
    <t>Poznámka k položce:_x000d_
Poznámka k položce: tř. 160</t>
  </si>
  <si>
    <t>837351221</t>
  </si>
  <si>
    <t>Montáž kameninových tvarovek na potrubí z trub kameninových v otevřeném výkopu s integrovaným těsněním odbočných DN 200</t>
  </si>
  <si>
    <t>1807270690</t>
  </si>
  <si>
    <t>59711762</t>
  </si>
  <si>
    <t>odbočka kameninová glazovaná jednoduchá kolmá DN 250/200 dl 600mm spojovací systém C/F tř.160/160</t>
  </si>
  <si>
    <t>1996468242</t>
  </si>
  <si>
    <t>837352221</t>
  </si>
  <si>
    <t>Montáž kameninových tvarovek na potrubí z trub kameninových v otevřeném výkopu s integrovaným těsněním jednoosých DN 200</t>
  </si>
  <si>
    <t>-939920535</t>
  </si>
  <si>
    <t xml:space="preserve">koleno </t>
  </si>
  <si>
    <t>"DN200 - 15º" 22</t>
  </si>
  <si>
    <t>"DN200 - 30º" 10</t>
  </si>
  <si>
    <t>"DN200 - 90º" 5</t>
  </si>
  <si>
    <t>59710946</t>
  </si>
  <si>
    <t>koleno kameninové glazované DN 200 15° spojovací systém F tř. 160</t>
  </si>
  <si>
    <t>-1332503172</t>
  </si>
  <si>
    <t>59710966</t>
  </si>
  <si>
    <t>koleno kameninové glazované DN 200 30° spojovací systém F tř. 160</t>
  </si>
  <si>
    <t>-1047311890</t>
  </si>
  <si>
    <t>597110250R</t>
  </si>
  <si>
    <t>koleno kameninové glazované DN200mm 90° spojovací systém F tř. 160</t>
  </si>
  <si>
    <t>445590229</t>
  </si>
  <si>
    <t>5*1,015 "Přepočtené koeficientem množství</t>
  </si>
  <si>
    <t>895931112.1R</t>
  </si>
  <si>
    <t>D+M vpusti kanalizační horské z betonových dílů, vč.zapěnění a zabetonování potrubí HV1</t>
  </si>
  <si>
    <t>1802171911</t>
  </si>
  <si>
    <t>"dle výkresu č.6 C3" 1</t>
  </si>
  <si>
    <t>895941111</t>
  </si>
  <si>
    <t>Zřízení vpusti kanalizační uliční z betonových dílců typ UV-50 normální</t>
  </si>
  <si>
    <t>1335630158</t>
  </si>
  <si>
    <t>"dle výkazu dílů uličních vpustí - viz. výkres č. 5 C3"</t>
  </si>
  <si>
    <t>592238501.1R</t>
  </si>
  <si>
    <t>dno betonové pro uliční vpusť s výtokovým otvorem TBV-T 600/400/v.280</t>
  </si>
  <si>
    <t>-1739541863</t>
  </si>
  <si>
    <t>592238251.1</t>
  </si>
  <si>
    <t>vpusť betonová uliční TBV 500/300 /skruž středová a horní/</t>
  </si>
  <si>
    <t>1817391260</t>
  </si>
  <si>
    <t>592238252.1R</t>
  </si>
  <si>
    <t>vpusť betonová uliční TBV-Q 500/200 /skruž středová a horní/</t>
  </si>
  <si>
    <t>1272740394</t>
  </si>
  <si>
    <t>592238211.1R</t>
  </si>
  <si>
    <t>vpusť betonová uliční TBV 5- 5000/300</t>
  </si>
  <si>
    <t>1014846546</t>
  </si>
  <si>
    <t>592238212.1R</t>
  </si>
  <si>
    <t>vpusť betonová uliční TBV 5 660/290</t>
  </si>
  <si>
    <t>-693073754</t>
  </si>
  <si>
    <t>899204112</t>
  </si>
  <si>
    <t>Osazení mříží litinových včetně rámů a košů na bahno pro třídu zatížení D400, E600</t>
  </si>
  <si>
    <t>991208460</t>
  </si>
  <si>
    <t>286619381.1R</t>
  </si>
  <si>
    <t>litinová vtoková mříž (405x530mm) s nálevkou a litinový rám (470x560mm), tř. únosnosti D400, výšky 190 mm, dle ČSN 124</t>
  </si>
  <si>
    <t>-238058012</t>
  </si>
  <si>
    <t>286617841.1R</t>
  </si>
  <si>
    <t>koš na splaveniny typ A4, výška 600 mm</t>
  </si>
  <si>
    <t>1003646780</t>
  </si>
  <si>
    <t>899623151</t>
  </si>
  <si>
    <t>Obetonování potrubí nebo zdiva stok betonem prostým v otevřeném výkopu, beton tř. C 16/20</t>
  </si>
  <si>
    <t>1499704707</t>
  </si>
  <si>
    <t xml:space="preserve">Obetonování potrubí – beton C16/20  DN200</t>
  </si>
  <si>
    <t>"0,281m3/bm-47m+1m" 0,281*(47,0+1,0)</t>
  </si>
  <si>
    <t>899735119R</t>
  </si>
  <si>
    <t>D+M uzavření uvolněné odbočky DN200 kameninovou ucpávkou</t>
  </si>
  <si>
    <t>342704385</t>
  </si>
  <si>
    <t>899735120R</t>
  </si>
  <si>
    <t>Vyplnění potrubí rušených přípojek DN200 samotuhnoucí jílocementovou nebo popílkocementovou suspenzí</t>
  </si>
  <si>
    <t>1078121094</t>
  </si>
  <si>
    <t>899735121R</t>
  </si>
  <si>
    <t>Napojení přípojky na uvolněnou odbočku DN200 na potrubí kanalizačního řadu</t>
  </si>
  <si>
    <t>-1056624040</t>
  </si>
  <si>
    <t>"oprava porušených přípojek" 2</t>
  </si>
  <si>
    <t>998274101</t>
  </si>
  <si>
    <t>Přesun hmot pro trubní vedení hloubené z trub betonových nebo železobetonových pro vodovody nebo kanalizace v otevřeném výkopu dopravní vzdálenost do 15 m</t>
  </si>
  <si>
    <t>1356256330</t>
  </si>
  <si>
    <t>998274124</t>
  </si>
  <si>
    <t>Přesun hmot pro trubní vedení hloubené z trub betonových nebo železobetonových Příplatek k cenám za zvětšený přesun přes vymezenou největší dopravní vzdálenost do 500 m</t>
  </si>
  <si>
    <t>-1823567254</t>
  </si>
  <si>
    <t>SO 801 - Ohumusování a za...</t>
  </si>
  <si>
    <t>181305111</t>
  </si>
  <si>
    <t>Převrstvení ornice na skládce</t>
  </si>
  <si>
    <t>1849733324</t>
  </si>
  <si>
    <t>"změřeno v Microstation"</t>
  </si>
  <si>
    <t>"rozprostření ornice tl. 200 mm a osetí travní směsí" 436,3</t>
  </si>
  <si>
    <t>181351103</t>
  </si>
  <si>
    <t>Rozprostření a urovnání ornice v rovině nebo ve svahu sklonu do 1:5 strojně při souvislé ploše přes 100 do 500 m2, tl. vrstvy do 200 mm</t>
  </si>
  <si>
    <t>1330844190</t>
  </si>
  <si>
    <t>10364101</t>
  </si>
  <si>
    <t xml:space="preserve">zemina pro terénní úpravy -  ornice</t>
  </si>
  <si>
    <t>-178771165</t>
  </si>
  <si>
    <t>Poznámka k položce:_x000d_
Poznámka k položce: včetně dopravy</t>
  </si>
  <si>
    <t>181411131-1</t>
  </si>
  <si>
    <t>Založení trávníku na půdě předem připravené plochy do 1000 m2 výsevem včetně utažení parkového v rovině nebo na svahu do 1:5 včetně obdělání půdy, hnojení půdy hnojivem a dodávkou hnojiva, včetně ošetření trávníku, klíčící trávník je nutné v suchém období kropit a po dosažení výšky 10 – 15 cm pravidelně kosit, aby se vytvořil hustý drn</t>
  </si>
  <si>
    <t>197898737</t>
  </si>
  <si>
    <t xml:space="preserve">Poznámka k položce:_x000d_
Poznámka k položce: Vytvoření vhodného drnu se zajistí vysetím travní směsi, kterou lze opatřit u semenářských podniků. Travní směs v  množství 2,5 – 3,0 kg na 100 m2 se vysévá do humusové vrstvy předem vyhnojené mletým vápencem a Cereritem (nebo NPK) v množství 10 a 3 kg na 100 m2. Klíčící trávník je nutné v suchém období kropit a po dosažení výšky 10 – 15 cm pravidelně kosit, aby se vytvořil hustý drn.</t>
  </si>
  <si>
    <t>"zatravnění a osetí travní směsí" 398,6</t>
  </si>
  <si>
    <t>005724100</t>
  </si>
  <si>
    <t>osivo směs travní parková</t>
  </si>
  <si>
    <t>kg</t>
  </si>
  <si>
    <t>827798784</t>
  </si>
  <si>
    <t>"zatravnění a osetí travní směsí" 398,6/100*3</t>
  </si>
  <si>
    <t>SO 802 - Sadové úpravy</t>
  </si>
  <si>
    <t>D1 - Založení</t>
  </si>
  <si>
    <t>D2 - Další práce</t>
  </si>
  <si>
    <t>D3 - Rostlinný materiál</t>
  </si>
  <si>
    <t>D4 - ostatní materiály</t>
  </si>
  <si>
    <t>D1</t>
  </si>
  <si>
    <t>Založení</t>
  </si>
  <si>
    <t>Pol1</t>
  </si>
  <si>
    <t>Chemické odplevelení před založením kultury v rovině</t>
  </si>
  <si>
    <t>231915468</t>
  </si>
  <si>
    <t>Pol2</t>
  </si>
  <si>
    <t>Obdělání půdy nakopáním, frézováním a rytím v rovině</t>
  </si>
  <si>
    <t>-21291745</t>
  </si>
  <si>
    <t>Pol3</t>
  </si>
  <si>
    <t>Zřízení záhonů pro keřové skupiny v rovině</t>
  </si>
  <si>
    <t>2110084970</t>
  </si>
  <si>
    <t>Pol4</t>
  </si>
  <si>
    <t>Aplikace půdního kondicionéru se zapravením do záhonů</t>
  </si>
  <si>
    <t>385312725</t>
  </si>
  <si>
    <t>Pol5</t>
  </si>
  <si>
    <t>Doplnění kompostu do záhonů</t>
  </si>
  <si>
    <t>-2006401317</t>
  </si>
  <si>
    <t>Pol6</t>
  </si>
  <si>
    <t>Hloubení jam do 0.05 m3 s 50% výměnou v rovině</t>
  </si>
  <si>
    <t>ks</t>
  </si>
  <si>
    <t>-575930210</t>
  </si>
  <si>
    <t>Pol7</t>
  </si>
  <si>
    <t>Výsadba dřeviny s balem, v rovině, při průměru balu do 20 cm</t>
  </si>
  <si>
    <t>-325108845</t>
  </si>
  <si>
    <t>Pol8</t>
  </si>
  <si>
    <t>Hnojení rostlin tabletovým hnojivem</t>
  </si>
  <si>
    <t>-1693406396</t>
  </si>
  <si>
    <t>Pol9</t>
  </si>
  <si>
    <t>Mulčování 10 cm v rovině borkou keřové skupiny</t>
  </si>
  <si>
    <t>-992885114</t>
  </si>
  <si>
    <t>D2</t>
  </si>
  <si>
    <t>Další práce</t>
  </si>
  <si>
    <t>Pol10</t>
  </si>
  <si>
    <t>Zalití vysazených dřevin po výsadbě 3x včetně dovozu vody</t>
  </si>
  <si>
    <t>568294153</t>
  </si>
  <si>
    <t>Pol11</t>
  </si>
  <si>
    <t>Ošetření dřevin ve skupinách 2x</t>
  </si>
  <si>
    <t>-1251933052</t>
  </si>
  <si>
    <t>Pol12</t>
  </si>
  <si>
    <t>Přesun hmot pro SÚ</t>
  </si>
  <si>
    <t>905074656</t>
  </si>
  <si>
    <t>D3</t>
  </si>
  <si>
    <t>Rostlinný materiál</t>
  </si>
  <si>
    <t>Pol13</t>
  </si>
  <si>
    <t>Růže půdokryvnéí dle PD</t>
  </si>
  <si>
    <t>-694401041</t>
  </si>
  <si>
    <t>D4</t>
  </si>
  <si>
    <t>ostatní materiály</t>
  </si>
  <si>
    <t>Pol14</t>
  </si>
  <si>
    <t>Herbicid eko pro celoplošnou přípravu záhonů</t>
  </si>
  <si>
    <t>lt</t>
  </si>
  <si>
    <t>-1610249318</t>
  </si>
  <si>
    <t>Pol15</t>
  </si>
  <si>
    <t>půdní kondicionér</t>
  </si>
  <si>
    <t>1705990237</t>
  </si>
  <si>
    <t>Pol16</t>
  </si>
  <si>
    <t>Pomalurozpustné tabletové hnojivo</t>
  </si>
  <si>
    <t>1792816189</t>
  </si>
  <si>
    <t>Pol17</t>
  </si>
  <si>
    <t>Kompost pro výměnu v jamkách a do záhonů</t>
  </si>
  <si>
    <t>1967895502</t>
  </si>
  <si>
    <t>Pol18</t>
  </si>
  <si>
    <t>Borka mulčovací</t>
  </si>
  <si>
    <t>309453943</t>
  </si>
  <si>
    <t>DIR - Realizace DIR</t>
  </si>
  <si>
    <t xml:space="preserve">    D1 - Opatření před stavbou - 1a. etapa</t>
  </si>
  <si>
    <t xml:space="preserve">    D2 - Výstavba - 1a. etapa</t>
  </si>
  <si>
    <t xml:space="preserve">    D3 - Opatřední před stavbou - 1b. etapa</t>
  </si>
  <si>
    <t xml:space="preserve">    D4 - Výstavba - 1b. etapa</t>
  </si>
  <si>
    <t xml:space="preserve">    D5 - Opatření před stavbou - 2. etapa</t>
  </si>
  <si>
    <t xml:space="preserve">    D6 - Výstavba - 2. etapa</t>
  </si>
  <si>
    <t>Opatření před stavbou - 1a. etapa</t>
  </si>
  <si>
    <t>913111111</t>
  </si>
  <si>
    <t>Montáž a demontáž dočasných dopravních značek zařízení pro upevnění samostatných značek podstavce plastového</t>
  </si>
  <si>
    <t>753914401</t>
  </si>
  <si>
    <t>"B28+E13 vč. sloupku a podstavce, pronájem 7 dní" 1</t>
  </si>
  <si>
    <t>913111112</t>
  </si>
  <si>
    <t>Montáž a demontáž dočasných dopravních značek zařízení pro upevnění samostatných značek sloupku délky do 2 m</t>
  </si>
  <si>
    <t>888473160</t>
  </si>
  <si>
    <t>913111115</t>
  </si>
  <si>
    <t>Montáž a demontáž dočasných dopravních značek samostatných značek základních</t>
  </si>
  <si>
    <t>942502931</t>
  </si>
  <si>
    <t>"B28+E13 vč. sloupku a podstavce, pronájem 7 dní" 2</t>
  </si>
  <si>
    <t>913111211</t>
  </si>
  <si>
    <t>Montáž a demontáž dočasných dopravních značek Příplatek za první a každý další den použití dočasných dopravních značek k ceně 11-1111</t>
  </si>
  <si>
    <t>660090484</t>
  </si>
  <si>
    <t>"B28+E13 vč. sloupku a podstavce, pronájem 7 dní" 1*7</t>
  </si>
  <si>
    <t>913111212</t>
  </si>
  <si>
    <t>Montáž a demontáž dočasných dopravních značek Příplatek za první a každý další den použití dočasných dopravních značek k ceně 11-1112</t>
  </si>
  <si>
    <t>-1575274760</t>
  </si>
  <si>
    <t>913111215</t>
  </si>
  <si>
    <t>Montáž a demontáž dočasných dopravních značek Příplatek za první a každý další den použití dočasných dopravních značek k ceně 11-1115</t>
  </si>
  <si>
    <t>1457497457</t>
  </si>
  <si>
    <t>"B28+E13 vč. sloupku a podstavce, pronájem 7 dní" 2*7</t>
  </si>
  <si>
    <t>Výstavba - 1a. etapa</t>
  </si>
  <si>
    <t>2105296778</t>
  </si>
  <si>
    <t>"pronájem 7 dní"</t>
  </si>
  <si>
    <t>"A15 vč. sloupku a podstavce" 3</t>
  </si>
  <si>
    <t>"A15+E7b vč. sloupku a podstavce" 1</t>
  </si>
  <si>
    <t>"Z2+3xS7 typ 1 vč. 2 sloupků a podstavců a baterie" 2*1</t>
  </si>
  <si>
    <t>"Z4d vč. sloupku a podstavce" 2</t>
  </si>
  <si>
    <t>"Z4d +S7 typ 1 vč. sloupku a podstavce a baterie" 3</t>
  </si>
  <si>
    <t>-1484681620</t>
  </si>
  <si>
    <t>-704145753</t>
  </si>
  <si>
    <t>"A15 vč. sloupku a podstavce" 3*7</t>
  </si>
  <si>
    <t>"A15+E7b vč. sloupku a podstavce" 1*7</t>
  </si>
  <si>
    <t>"Z2+3xS7 typ 1 vč. 2 sloupků a podstavců a baterie" 2*1*7</t>
  </si>
  <si>
    <t>"Z4d vč. sloupku a podstavce" 2*7</t>
  </si>
  <si>
    <t>"Z4d +S7 typ 1 vč. sloupku a podstavce a baterie" 3*7</t>
  </si>
  <si>
    <t>-766689326</t>
  </si>
  <si>
    <t>-1279901402</t>
  </si>
  <si>
    <t>"A15+E7b vč. sloupku a podstavce" 1+1</t>
  </si>
  <si>
    <t>1507078976</t>
  </si>
  <si>
    <t>"A15+E7b vč. sloupku a podstavce" (1+1)*7</t>
  </si>
  <si>
    <t>913221111</t>
  </si>
  <si>
    <t>Montáž a demontáž dočasných dopravních zábran světelných včetně zásobníku na akumulátor, šířky 1,5 m, 3 světla</t>
  </si>
  <si>
    <t>-869928671</t>
  </si>
  <si>
    <t>"Z2+3xS7 typ 1 vč. 2 sloupků a podstavců a baterie" 1</t>
  </si>
  <si>
    <t>913221211</t>
  </si>
  <si>
    <t>Montáž a demontáž dočasných dopravních zábran Příplatek za první a každý další den použití dočasných dopravních zábran k ceně 22-1111</t>
  </si>
  <si>
    <t>2063403545</t>
  </si>
  <si>
    <t>"Z2+3xS7 typ 1 vč. 2 sloupků a podstavců a baterie" 1*7</t>
  </si>
  <si>
    <t>913321111</t>
  </si>
  <si>
    <t>Montáž a demontáž dočasných dopravních vodících zařízení směrové desky základní</t>
  </si>
  <si>
    <t>1147898364</t>
  </si>
  <si>
    <t>913321211</t>
  </si>
  <si>
    <t>Montáž a demontáž dočasných dopravních vodících zařízení Příplatek za první a každý další den použití dočasných dopravních vodících zařízení k ceně 32-1111</t>
  </si>
  <si>
    <t>2057330138</t>
  </si>
  <si>
    <t>913331115</t>
  </si>
  <si>
    <t>Montáž a demontáž dočasných dopravních vodících zařízení signální svítilny včetně akumulátoru</t>
  </si>
  <si>
    <t>-112607249</t>
  </si>
  <si>
    <t>913331215</t>
  </si>
  <si>
    <t>Montáž a demontáž dočasných dopravních vodících zařízení Příplatek za první a každý další den použití dočasných dopravních vodících zařízení k ceně 33-1115</t>
  </si>
  <si>
    <t>-886534536</t>
  </si>
  <si>
    <t>913911112</t>
  </si>
  <si>
    <t>Montáž a demontáž akumulátorů a zásobníků dočasného dopravního značení akumulátoru olověného 12V/55 Ah</t>
  </si>
  <si>
    <t>88114460</t>
  </si>
  <si>
    <t>913911212</t>
  </si>
  <si>
    <t>Montáž a demontáž akumulátorů a zásobníků dočasného dopravního značení Příplatek za první a každý další den použití akumulátorů a zásobníků dočasného dopravního značení k ceně 91-1112</t>
  </si>
  <si>
    <t>1975545985</t>
  </si>
  <si>
    <t>913921131</t>
  </si>
  <si>
    <t>Dočasné omezení platnosti základní dopravní značky zakrytí značky</t>
  </si>
  <si>
    <t>420052227</t>
  </si>
  <si>
    <t>"dočasné přelepení (zneplatnění) svislé dopravní značky" 1</t>
  </si>
  <si>
    <t>913921132</t>
  </si>
  <si>
    <t>Dočasné omezení platnosti základní dopravní značky odkrytí značky</t>
  </si>
  <si>
    <t>1970882898</t>
  </si>
  <si>
    <t>Opatřední před stavbou - 1b. etapa</t>
  </si>
  <si>
    <t>-525767060</t>
  </si>
  <si>
    <t>"B28+E13 vč. sloupku a podstavce, pronájem 7 dní" 5</t>
  </si>
  <si>
    <t>-2025537000</t>
  </si>
  <si>
    <t>57664405</t>
  </si>
  <si>
    <t>"B28+E13 vč. sloupku a podstavce, pronájem 7 dní" 5*2</t>
  </si>
  <si>
    <t>-1273555957</t>
  </si>
  <si>
    <t>"B28+E13 vč. sloupku a podstavce, pronájem 7 dní" 5*7</t>
  </si>
  <si>
    <t>1997096275</t>
  </si>
  <si>
    <t>-673832812</t>
  </si>
  <si>
    <t>"B28+E13 vč. sloupku a podstavce, pronájem 7 dní" 5*2*7</t>
  </si>
  <si>
    <t>Výstavba - 1b. etapa</t>
  </si>
  <si>
    <t>-1143374334</t>
  </si>
  <si>
    <t>"pronájem 60 dní"</t>
  </si>
  <si>
    <t>"A15 vč. sloupku a podstavce" 1</t>
  </si>
  <si>
    <t>"Z4d vč. sloupku a podstavce" 10</t>
  </si>
  <si>
    <t>"P4 vč. sloupku a podstavce" 1</t>
  </si>
  <si>
    <t>"B1+E13+Z2+3xS7 typ 1 vč. 2 sloupků a podstavců a baterie" 2*2</t>
  </si>
  <si>
    <t>"IP10a vč. sloupku a podstavce" 1</t>
  </si>
  <si>
    <t>"IP10b vč. sloupku a podstavce" 2</t>
  </si>
  <si>
    <t>"IP4b vč. sloupku a podstavce" 1</t>
  </si>
  <si>
    <t>-1884696367</t>
  </si>
  <si>
    <t>1523325923</t>
  </si>
  <si>
    <t>"A15 vč. sloupku a podstavce" 1*60</t>
  </si>
  <si>
    <t>"Z4d vč. sloupku a podstavce" 10*60</t>
  </si>
  <si>
    <t>"P4 vč. sloupku a podstavce" 1*60</t>
  </si>
  <si>
    <t>"B1+E13+Z2+3xS7 typ 1 vč. 2 sloupků a podstavců a baterie" 2*60*2</t>
  </si>
  <si>
    <t>"IP10a vč. sloupku a podstavce" 1*60</t>
  </si>
  <si>
    <t>"IP10b vč. sloupku a podstavce" 2*60</t>
  </si>
  <si>
    <t>"IP4b vč. sloupku a podstavce" 1*60</t>
  </si>
  <si>
    <t>1791544263</t>
  </si>
  <si>
    <t>-1065879305</t>
  </si>
  <si>
    <t>-1473028461</t>
  </si>
  <si>
    <t>"B1+E13+Z2+3xS7 typ 1 vč. 2 sloupků a podstavců a baterie" 2*2*60</t>
  </si>
  <si>
    <t>1710784309</t>
  </si>
  <si>
    <t>"B1+E13+Z2+3xS7 typ 1 vč. 2 sloupků a podstavců a baterie" 2</t>
  </si>
  <si>
    <t>-1164298143</t>
  </si>
  <si>
    <t>"B1+E13+Z2+3xS7 typ 1 vč. 2 sloupků a podstavců a baterie" 2*60</t>
  </si>
  <si>
    <t>-1515331263</t>
  </si>
  <si>
    <t>-1740648487</t>
  </si>
  <si>
    <t>611971372</t>
  </si>
  <si>
    <t>527493589</t>
  </si>
  <si>
    <t>-1590796534</t>
  </si>
  <si>
    <t>"dočasné přelepení (zneplatnění) svislé dopravní značky" 3</t>
  </si>
  <si>
    <t>-664049670</t>
  </si>
  <si>
    <t>914111121</t>
  </si>
  <si>
    <t>Montáž svislé dopravní značky základní velikosti do 2 m2 objímkami na sloupky nebo konzoly</t>
  </si>
  <si>
    <t>-897170657</t>
  </si>
  <si>
    <t>"IP 22 „ulice Na Pláni neprůjezdná + IP10a“ vč. sloupku a podstavce" 2</t>
  </si>
  <si>
    <t>"IP 22 „ulice Na Pláni neprůjezdná“ vč. sloupku a podstavce" 5</t>
  </si>
  <si>
    <t xml:space="preserve">značka dopravní svislá, základní velikost, svislé dopravní značky budou provedeny v retroreflexní úpravě, jejich lícová strana bude pokryta retroreflexní fólií, která musí splňovat vlastnosti min. třídy R2 světelně technických vlastností.  Podkladové tabule svislých dopravních značek budou provedeny z hliníkového materiálu s rámečkem s dvojitým ohybem okraje po celém obvodu včetně rohů.</t>
  </si>
  <si>
    <t>2040100971</t>
  </si>
  <si>
    <t>914511112</t>
  </si>
  <si>
    <t>Montáž sloupku dopravních značek délky do 3,5 m do hliníkové patky</t>
  </si>
  <si>
    <t>783220647</t>
  </si>
  <si>
    <t>40445241</t>
  </si>
  <si>
    <t>patka pro sloupek Al D 70mm</t>
  </si>
  <si>
    <t>-913003509</t>
  </si>
  <si>
    <t>1582889885</t>
  </si>
  <si>
    <t>D5</t>
  </si>
  <si>
    <t>Opatření před stavbou - 2. etapa</t>
  </si>
  <si>
    <t>1855219631</t>
  </si>
  <si>
    <t>-1139437457</t>
  </si>
  <si>
    <t>-1059228770</t>
  </si>
  <si>
    <t>"B28+E13 vč. sloupku a podstavce, pronájem 7 dní" 2*2</t>
  </si>
  <si>
    <t>1476455</t>
  </si>
  <si>
    <t>-802481479</t>
  </si>
  <si>
    <t>-428272702</t>
  </si>
  <si>
    <t>"B28+E13 vč. sloupku a podstavce, pronájem 7 dní" 2*2*7</t>
  </si>
  <si>
    <t>D6</t>
  </si>
  <si>
    <t>Výstavba - 2. etapa</t>
  </si>
  <si>
    <t>1972681707</t>
  </si>
  <si>
    <t>"pronájem 50 dní"</t>
  </si>
  <si>
    <t>"A15+E7b vč. sloupku a podstavce" 2</t>
  </si>
  <si>
    <t>"C3b+E13 vč. sloupku a podstavce" 1</t>
  </si>
  <si>
    <t>"B24b vč. sloupku a podstavce" 1</t>
  </si>
  <si>
    <t>-1307844682</t>
  </si>
  <si>
    <t>1144773970</t>
  </si>
  <si>
    <t>"A15 vč. sloupku a podstavce" 1*50</t>
  </si>
  <si>
    <t>"A15+E7b vč. sloupku a podstavce" 2*50</t>
  </si>
  <si>
    <t>"C3b+E13 vč. sloupku a podstavce" 1*50</t>
  </si>
  <si>
    <t>"B24b vč. sloupku a podstavce" 1*50</t>
  </si>
  <si>
    <t>"B1+E13+Z2+3xS7 typ 1 vč. 2 sloupků a podstavců a baterie" 2*2*50</t>
  </si>
  <si>
    <t>"IP10a vč. sloupku a podstavce" 1*50</t>
  </si>
  <si>
    <t>"IP10b vč. sloupku a podstavce" 2*50</t>
  </si>
  <si>
    <t>"IP4b vč. sloupku a podstavce" 1*50</t>
  </si>
  <si>
    <t>-1459011187</t>
  </si>
  <si>
    <t>-573136179</t>
  </si>
  <si>
    <t>"A15+E7b vč. sloupku a podstavce" 2*2</t>
  </si>
  <si>
    <t>"C3b+E13 vč. sloupku a podstavce" 1*2</t>
  </si>
  <si>
    <t>-1066804560</t>
  </si>
  <si>
    <t>"A15+E7b vč. sloupku a podstavce" 2*2*50</t>
  </si>
  <si>
    <t>"C3b+E13 vč. sloupku a podstavce" 1*2*50</t>
  </si>
  <si>
    <t>-1233693956</t>
  </si>
  <si>
    <t>-1872809213</t>
  </si>
  <si>
    <t>"B1+E13+Z2+3xS7 typ 1 vč. 2 sloupků a podstavců a baterie" 2*50</t>
  </si>
  <si>
    <t>1661175229</t>
  </si>
  <si>
    <t>-895104895</t>
  </si>
  <si>
    <t>-1875587181</t>
  </si>
  <si>
    <t>966006132-1</t>
  </si>
  <si>
    <t>Odstranění dopravních nebo orientačních značek se sloupkem s uložením hmot na vzdálenost do 20 m nebo s naložením na dopravní prostředek, se zásypem jam a jeho zhutněním s patkou</t>
  </si>
  <si>
    <t>-1634022868</t>
  </si>
  <si>
    <t>ORN - Ostatní rozpočtové ...</t>
  </si>
  <si>
    <t>N00 - Ostatní rozpočtové náklady</t>
  </si>
  <si>
    <t xml:space="preserve">    N01 - Ostatní rozpočtové náklady</t>
  </si>
  <si>
    <t>VRN - Vedlejší rozpočtové náklady</t>
  </si>
  <si>
    <t xml:space="preserve">    VRN1 - Průzkumné, geodetické a projektové práce</t>
  </si>
  <si>
    <t>N00</t>
  </si>
  <si>
    <t>Ostatní rozpočtové náklady</t>
  </si>
  <si>
    <t>N01</t>
  </si>
  <si>
    <t>ORN2</t>
  </si>
  <si>
    <t>Infotabule s údaji o stavbě</t>
  </si>
  <si>
    <t>Kpl</t>
  </si>
  <si>
    <t>262144</t>
  </si>
  <si>
    <t>-1689147579</t>
  </si>
  <si>
    <t>ORN8</t>
  </si>
  <si>
    <t>Podrobný pasport uličního prostoru včetně přilehlých nemovitostí</t>
  </si>
  <si>
    <t>Kč</t>
  </si>
  <si>
    <t>1018246826</t>
  </si>
  <si>
    <t>ORN10</t>
  </si>
  <si>
    <t>Zhotovení DIO a získání DIR</t>
  </si>
  <si>
    <t>-1751522233</t>
  </si>
  <si>
    <t>"budou pravděpodobně 3. etapa" 3</t>
  </si>
  <si>
    <t>ORN11</t>
  </si>
  <si>
    <t>Vytyčení inženýrských sítí jejich správci</t>
  </si>
  <si>
    <t>178572810</t>
  </si>
  <si>
    <t>ORN16</t>
  </si>
  <si>
    <t>Vybraný dodavatel stavby ve spolupráci s investorem a ÚMČ Praha 5 zajistí informovanost obyvatel a institucí v ulici Na Pláni o termínu výstavby všemi místně obvyklými způsoby (např. letáky do schránek, časopis MČ Praha 5, webové stránky, …).</t>
  </si>
  <si>
    <t>8473610</t>
  </si>
  <si>
    <t>ORN17</t>
  </si>
  <si>
    <t>Místní šetření s pasportem příjezdových komunikací - před a po stavbě</t>
  </si>
  <si>
    <t>194715774</t>
  </si>
  <si>
    <t>ORN18</t>
  </si>
  <si>
    <t>Zpracování pasportizace přilehlých objektů (opěrných zdí, garáží, vrat atd.)</t>
  </si>
  <si>
    <t>-610362097</t>
  </si>
  <si>
    <t>ORN19</t>
  </si>
  <si>
    <t>Zpracování zaměření přilehlých objektů (opěrných zdí, garáží, vrat atd.)</t>
  </si>
  <si>
    <t>-951040264</t>
  </si>
  <si>
    <t>Vedlejší rozpočtové náklady</t>
  </si>
  <si>
    <t>VRN1</t>
  </si>
  <si>
    <t>Průzkumné, geodetické a projektové práce</t>
  </si>
  <si>
    <t>012103000</t>
  </si>
  <si>
    <t>Geodetické práce před výstavbou</t>
  </si>
  <si>
    <t>1024</t>
  </si>
  <si>
    <t>-456737161</t>
  </si>
  <si>
    <t>https://podminky.urs.cz/item/CS_URS_2021_01/012103000</t>
  </si>
  <si>
    <t>012303000</t>
  </si>
  <si>
    <t>Geodetické práce po výstavbě</t>
  </si>
  <si>
    <t>1808255972</t>
  </si>
  <si>
    <t>https://podminky.urs.cz/item/CS_URS_2021_01/012303000</t>
  </si>
  <si>
    <t>VRN - Vedlejší rozpočtové...</t>
  </si>
  <si>
    <t xml:space="preserve">    VRN3 - Zařízení staveniště</t>
  </si>
  <si>
    <t xml:space="preserve">    VRN6 - Územní vlivy</t>
  </si>
  <si>
    <t xml:space="preserve">    VRN7 - Provozní vlivy</t>
  </si>
  <si>
    <t>012002000.1</t>
  </si>
  <si>
    <t>Hlavní tituly průvodních činností a nákladů průzkumné geodetické a projektové práce geodetické práce a zaměření skutečného provedení</t>
  </si>
  <si>
    <t>1085950928</t>
  </si>
  <si>
    <t>https://podminky.urs.cz/item/CS_URS_2021_01/012002000.1</t>
  </si>
  <si>
    <t>013254000</t>
  </si>
  <si>
    <t>Průzkumné, geodetické a projektové práce projektové práce dokumentace stavby (výkresová a textová) skutečného provedení stavby (DSPS) (vypracování a vydání v tištěné a digitální podobě v počtu 6ti paré, pokud není v nadřazených smluvních ujednáních stanoveno jinak)</t>
  </si>
  <si>
    <t>1283495226</t>
  </si>
  <si>
    <t>https://podminky.urs.cz/item/CS_URS_2021_01/013254000</t>
  </si>
  <si>
    <t>013294000</t>
  </si>
  <si>
    <t>Ostatní dokumentace - realizační projektová dokumentace</t>
  </si>
  <si>
    <t>845718276</t>
  </si>
  <si>
    <t>https://podminky.urs.cz/item/CS_URS_2021_01/013294000</t>
  </si>
  <si>
    <t>"realizační projektová dokumentace" 1</t>
  </si>
  <si>
    <t>VRN3</t>
  </si>
  <si>
    <t>Zařízení staveniště</t>
  </si>
  <si>
    <t>030001000</t>
  </si>
  <si>
    <t>Základní rozdělení průvodních činností a nákladů zařízení staveniště: (projektové práce pro ZS, terénní úpravy pro ZS, náklady na stavební buňky, kanceláře dodavatele stavby, kanceláře pro investora, vrátnice stavby, sociální objekty, sklady, dílny, zpevněné plochy pro skladování, pronájem ploch staveniště, počítačové sítě, WIFI, provizorní komunikace, skládky, oplocení a zabezpečení stavby, vnitrostaveništní rozvody energií, rozvody kanalizace, vody a jejich staveništní přípojky, náklady na energie (elektro, voda, plyn, kanalizace apod.) včetně elektroměrů, vodoměrů, zřízení odběrných míst. (nepatří sem náklady na energie související s výstavbou - součást výrobní režie), dočasná ochranná zařízení, náklady na provoz a údržbu staveniště, osvětlení, ochrana sousedních pozemků, dopravní značení na staveništi a v jeho okolí, informační tabule, alarmy, strážní služby, zrušení ZS, rozebrání a odvoz, úprava terénu, likvidace komunálního odpadu).,</t>
  </si>
  <si>
    <t>-1694541988</t>
  </si>
  <si>
    <t>https://podminky.urs.cz/item/CS_URS_2021_01/030001000</t>
  </si>
  <si>
    <t>VRN6</t>
  </si>
  <si>
    <t>Územní vlivy</t>
  </si>
  <si>
    <t>060001000</t>
  </si>
  <si>
    <t>Základní rozdělení průvodních činností a nákladů územní vlivy (vlivy klimatických podmínek, zimní opatření, ztížené dopravní podmínky, zaměstnanecké náklady, práce na těžce přístupných místech, škodlivé prostředí, mimostaveništní doprava materiálů a výrobků ad.)</t>
  </si>
  <si>
    <t>256057675</t>
  </si>
  <si>
    <t>https://podminky.urs.cz/item/CS_URS_2021_01/060001000</t>
  </si>
  <si>
    <t>VRN7</t>
  </si>
  <si>
    <t>Provozní vlivy</t>
  </si>
  <si>
    <t>070001000</t>
  </si>
  <si>
    <t>1194708382</t>
  </si>
  <si>
    <t>https://podminky.urs.cz/item/CS_URS_2021_01/070001000</t>
  </si>
  <si>
    <t>"stavba bude provedena na 3. etapa" 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</si>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</sst>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36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7" fillId="0" borderId="0" xfId="0" applyFont="1" applyAlignment="1" applyProtection="1">
      <alignment vertical="center" wrapText="1"/>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2" fillId="0" borderId="29" xfId="0" applyFont="1" applyBorder="1" applyAlignment="1">
      <alignment horizontal="left"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horizontal="left" vertical="center" wrapText="1"/>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1" fillId="0" borderId="1" xfId="0" applyFont="1" applyBorder="1" applyAlignment="1">
      <alignment horizontal="center"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hyperlink" Target="https://podminky.urs.cz/item/CS_URS_2021_01/012103000" TargetMode="External" /><Relationship Id="rId2" Type="http://schemas.openxmlformats.org/officeDocument/2006/relationships/hyperlink" Target="https://podminky.urs.cz/item/CS_URS_2021_01/012303000" TargetMode="External" /><Relationship Id="rId3"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hyperlink" Target="https://podminky.urs.cz/item/CS_URS_2021_01/012002000.1" TargetMode="External" /><Relationship Id="rId2" Type="http://schemas.openxmlformats.org/officeDocument/2006/relationships/hyperlink" Target="https://podminky.urs.cz/item/CS_URS_2021_01/013254000" TargetMode="External" /><Relationship Id="rId3" Type="http://schemas.openxmlformats.org/officeDocument/2006/relationships/hyperlink" Target="https://podminky.urs.cz/item/CS_URS_2021_01/013294000" TargetMode="External" /><Relationship Id="rId4" Type="http://schemas.openxmlformats.org/officeDocument/2006/relationships/hyperlink" Target="https://podminky.urs.cz/item/CS_URS_2021_01/030001000" TargetMode="External" /><Relationship Id="rId5" Type="http://schemas.openxmlformats.org/officeDocument/2006/relationships/hyperlink" Target="https://podminky.urs.cz/item/CS_URS_2021_01/060001000" TargetMode="External" /><Relationship Id="rId6" Type="http://schemas.openxmlformats.org/officeDocument/2006/relationships/hyperlink" Target="https://podminky.urs.cz/item/CS_URS_2021_01/070001000" TargetMode="External" /><Relationship Id="rId7"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1_01/997221645" TargetMode="External" /><Relationship Id="rId2"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1_01/997221645" TargetMode="External" /><Relationship Id="rId2"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3" customFormat="1" ht="14.4" customHeight="1">
      <c r="A29" s="3"/>
      <c r="B29" s="47"/>
      <c r="C29" s="48"/>
      <c r="D29" s="33" t="s">
        <v>39</v>
      </c>
      <c r="E29" s="48"/>
      <c r="F29" s="33" t="s">
        <v>40</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41</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42</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43</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1070-2020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Na Pláni Praha 5 č. akce 968 - změna č. 1 (kontrolní rozpo., slepý vv</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23. 3. 2021</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2" customFormat="1" ht="15.15" customHeight="1">
      <c r="A50" s="39"/>
      <c r="B50" s="40"/>
      <c r="C50" s="33" t="s">
        <v>28</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ROUND(SUM(AG55:AG64),2)</f>
        <v>0</v>
      </c>
      <c r="AH54" s="102"/>
      <c r="AI54" s="102"/>
      <c r="AJ54" s="102"/>
      <c r="AK54" s="102"/>
      <c r="AL54" s="102"/>
      <c r="AM54" s="102"/>
      <c r="AN54" s="103">
        <f>SUM(AG54,AT54)</f>
        <v>0</v>
      </c>
      <c r="AO54" s="103"/>
      <c r="AP54" s="103"/>
      <c r="AQ54" s="104" t="s">
        <v>19</v>
      </c>
      <c r="AR54" s="105"/>
      <c r="AS54" s="106">
        <f>ROUND(SUM(AS55:AS64),2)</f>
        <v>0</v>
      </c>
      <c r="AT54" s="107">
        <f>ROUND(SUM(AV54:AW54),2)</f>
        <v>0</v>
      </c>
      <c r="AU54" s="108">
        <f>ROUND(SUM(AU55:AU64),5)</f>
        <v>0</v>
      </c>
      <c r="AV54" s="107">
        <f>ROUND(AZ54*L29,2)</f>
        <v>0</v>
      </c>
      <c r="AW54" s="107">
        <f>ROUND(BA54*L30,2)</f>
        <v>0</v>
      </c>
      <c r="AX54" s="107">
        <f>ROUND(BB54*L29,2)</f>
        <v>0</v>
      </c>
      <c r="AY54" s="107">
        <f>ROUND(BC54*L30,2)</f>
        <v>0</v>
      </c>
      <c r="AZ54" s="107">
        <f>ROUND(SUM(AZ55:AZ64),2)</f>
        <v>0</v>
      </c>
      <c r="BA54" s="107">
        <f>ROUND(SUM(BA55:BA64),2)</f>
        <v>0</v>
      </c>
      <c r="BB54" s="107">
        <f>ROUND(SUM(BB55:BB64),2)</f>
        <v>0</v>
      </c>
      <c r="BC54" s="107">
        <f>ROUND(SUM(BC55:BC64),2)</f>
        <v>0</v>
      </c>
      <c r="BD54" s="109">
        <f>ROUND(SUM(BD55:BD64),2)</f>
        <v>0</v>
      </c>
      <c r="BE54" s="6"/>
      <c r="BS54" s="110" t="s">
        <v>68</v>
      </c>
      <c r="BT54" s="110" t="s">
        <v>69</v>
      </c>
      <c r="BU54" s="111" t="s">
        <v>70</v>
      </c>
      <c r="BV54" s="110" t="s">
        <v>71</v>
      </c>
      <c r="BW54" s="110" t="s">
        <v>5</v>
      </c>
      <c r="BX54" s="110" t="s">
        <v>72</v>
      </c>
      <c r="CL54" s="110" t="s">
        <v>19</v>
      </c>
    </row>
    <row r="55" s="7" customFormat="1" ht="16.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001 - Bourací práce'!J30</f>
        <v>0</v>
      </c>
      <c r="AH55" s="116"/>
      <c r="AI55" s="116"/>
      <c r="AJ55" s="116"/>
      <c r="AK55" s="116"/>
      <c r="AL55" s="116"/>
      <c r="AM55" s="116"/>
      <c r="AN55" s="117">
        <f>SUM(AG55,AT55)</f>
        <v>0</v>
      </c>
      <c r="AO55" s="116"/>
      <c r="AP55" s="116"/>
      <c r="AQ55" s="118" t="s">
        <v>76</v>
      </c>
      <c r="AR55" s="119"/>
      <c r="AS55" s="120">
        <v>0</v>
      </c>
      <c r="AT55" s="121">
        <f>ROUND(SUM(AV55:AW55),2)</f>
        <v>0</v>
      </c>
      <c r="AU55" s="122">
        <f>'SO 001 - Bourací práce'!P83</f>
        <v>0</v>
      </c>
      <c r="AV55" s="121">
        <f>'SO 001 - Bourací práce'!J33</f>
        <v>0</v>
      </c>
      <c r="AW55" s="121">
        <f>'SO 001 - Bourací práce'!J34</f>
        <v>0</v>
      </c>
      <c r="AX55" s="121">
        <f>'SO 001 - Bourací práce'!J35</f>
        <v>0</v>
      </c>
      <c r="AY55" s="121">
        <f>'SO 001 - Bourací práce'!J36</f>
        <v>0</v>
      </c>
      <c r="AZ55" s="121">
        <f>'SO 001 - Bourací práce'!F33</f>
        <v>0</v>
      </c>
      <c r="BA55" s="121">
        <f>'SO 001 - Bourací práce'!F34</f>
        <v>0</v>
      </c>
      <c r="BB55" s="121">
        <f>'SO 001 - Bourací práce'!F35</f>
        <v>0</v>
      </c>
      <c r="BC55" s="121">
        <f>'SO 001 - Bourací práce'!F36</f>
        <v>0</v>
      </c>
      <c r="BD55" s="123">
        <f>'SO 001 - Bourací práce'!F37</f>
        <v>0</v>
      </c>
      <c r="BE55" s="7"/>
      <c r="BT55" s="124" t="s">
        <v>77</v>
      </c>
      <c r="BV55" s="124" t="s">
        <v>71</v>
      </c>
      <c r="BW55" s="124" t="s">
        <v>78</v>
      </c>
      <c r="BX55" s="124" t="s">
        <v>5</v>
      </c>
      <c r="CL55" s="124" t="s">
        <v>19</v>
      </c>
      <c r="CM55" s="124" t="s">
        <v>79</v>
      </c>
    </row>
    <row r="56" s="7" customFormat="1" ht="16.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002 - Sejmutí ornice'!J30</f>
        <v>0</v>
      </c>
      <c r="AH56" s="116"/>
      <c r="AI56" s="116"/>
      <c r="AJ56" s="116"/>
      <c r="AK56" s="116"/>
      <c r="AL56" s="116"/>
      <c r="AM56" s="116"/>
      <c r="AN56" s="117">
        <f>SUM(AG56,AT56)</f>
        <v>0</v>
      </c>
      <c r="AO56" s="116"/>
      <c r="AP56" s="116"/>
      <c r="AQ56" s="118" t="s">
        <v>76</v>
      </c>
      <c r="AR56" s="119"/>
      <c r="AS56" s="120">
        <v>0</v>
      </c>
      <c r="AT56" s="121">
        <f>ROUND(SUM(AV56:AW56),2)</f>
        <v>0</v>
      </c>
      <c r="AU56" s="122">
        <f>'SO 002 - Sejmutí ornice'!P81</f>
        <v>0</v>
      </c>
      <c r="AV56" s="121">
        <f>'SO 002 - Sejmutí ornice'!J33</f>
        <v>0</v>
      </c>
      <c r="AW56" s="121">
        <f>'SO 002 - Sejmutí ornice'!J34</f>
        <v>0</v>
      </c>
      <c r="AX56" s="121">
        <f>'SO 002 - Sejmutí ornice'!J35</f>
        <v>0</v>
      </c>
      <c r="AY56" s="121">
        <f>'SO 002 - Sejmutí ornice'!J36</f>
        <v>0</v>
      </c>
      <c r="AZ56" s="121">
        <f>'SO 002 - Sejmutí ornice'!F33</f>
        <v>0</v>
      </c>
      <c r="BA56" s="121">
        <f>'SO 002 - Sejmutí ornice'!F34</f>
        <v>0</v>
      </c>
      <c r="BB56" s="121">
        <f>'SO 002 - Sejmutí ornice'!F35</f>
        <v>0</v>
      </c>
      <c r="BC56" s="121">
        <f>'SO 002 - Sejmutí ornice'!F36</f>
        <v>0</v>
      </c>
      <c r="BD56" s="123">
        <f>'SO 002 - Sejmutí ornice'!F37</f>
        <v>0</v>
      </c>
      <c r="BE56" s="7"/>
      <c r="BT56" s="124" t="s">
        <v>77</v>
      </c>
      <c r="BV56" s="124" t="s">
        <v>71</v>
      </c>
      <c r="BW56" s="124" t="s">
        <v>82</v>
      </c>
      <c r="BX56" s="124" t="s">
        <v>5</v>
      </c>
      <c r="CL56" s="124" t="s">
        <v>19</v>
      </c>
      <c r="CM56" s="124" t="s">
        <v>79</v>
      </c>
    </row>
    <row r="57"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003 - Kácení'!J30</f>
        <v>0</v>
      </c>
      <c r="AH57" s="116"/>
      <c r="AI57" s="116"/>
      <c r="AJ57" s="116"/>
      <c r="AK57" s="116"/>
      <c r="AL57" s="116"/>
      <c r="AM57" s="116"/>
      <c r="AN57" s="117">
        <f>SUM(AG57,AT57)</f>
        <v>0</v>
      </c>
      <c r="AO57" s="116"/>
      <c r="AP57" s="116"/>
      <c r="AQ57" s="118" t="s">
        <v>76</v>
      </c>
      <c r="AR57" s="119"/>
      <c r="AS57" s="120">
        <v>0</v>
      </c>
      <c r="AT57" s="121">
        <f>ROUND(SUM(AV57:AW57),2)</f>
        <v>0</v>
      </c>
      <c r="AU57" s="122">
        <f>'SO 003 - Kácení'!P82</f>
        <v>0</v>
      </c>
      <c r="AV57" s="121">
        <f>'SO 003 - Kácení'!J33</f>
        <v>0</v>
      </c>
      <c r="AW57" s="121">
        <f>'SO 003 - Kácení'!J34</f>
        <v>0</v>
      </c>
      <c r="AX57" s="121">
        <f>'SO 003 - Kácení'!J35</f>
        <v>0</v>
      </c>
      <c r="AY57" s="121">
        <f>'SO 003 - Kácení'!J36</f>
        <v>0</v>
      </c>
      <c r="AZ57" s="121">
        <f>'SO 003 - Kácení'!F33</f>
        <v>0</v>
      </c>
      <c r="BA57" s="121">
        <f>'SO 003 - Kácení'!F34</f>
        <v>0</v>
      </c>
      <c r="BB57" s="121">
        <f>'SO 003 - Kácení'!F35</f>
        <v>0</v>
      </c>
      <c r="BC57" s="121">
        <f>'SO 003 - Kácení'!F36</f>
        <v>0</v>
      </c>
      <c r="BD57" s="123">
        <f>'SO 003 - Kácení'!F37</f>
        <v>0</v>
      </c>
      <c r="BE57" s="7"/>
      <c r="BT57" s="124" t="s">
        <v>77</v>
      </c>
      <c r="BV57" s="124" t="s">
        <v>71</v>
      </c>
      <c r="BW57" s="124" t="s">
        <v>85</v>
      </c>
      <c r="BX57" s="124" t="s">
        <v>5</v>
      </c>
      <c r="CL57" s="124" t="s">
        <v>19</v>
      </c>
      <c r="CM57" s="124" t="s">
        <v>79</v>
      </c>
    </row>
    <row r="58"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101 - Oprava vozovek a...'!J30</f>
        <v>0</v>
      </c>
      <c r="AH58" s="116"/>
      <c r="AI58" s="116"/>
      <c r="AJ58" s="116"/>
      <c r="AK58" s="116"/>
      <c r="AL58" s="116"/>
      <c r="AM58" s="116"/>
      <c r="AN58" s="117">
        <f>SUM(AG58,AT58)</f>
        <v>0</v>
      </c>
      <c r="AO58" s="116"/>
      <c r="AP58" s="116"/>
      <c r="AQ58" s="118" t="s">
        <v>76</v>
      </c>
      <c r="AR58" s="119"/>
      <c r="AS58" s="120">
        <v>0</v>
      </c>
      <c r="AT58" s="121">
        <f>ROUND(SUM(AV58:AW58),2)</f>
        <v>0</v>
      </c>
      <c r="AU58" s="122">
        <f>'SO 101 - Oprava vozovek a...'!P91</f>
        <v>0</v>
      </c>
      <c r="AV58" s="121">
        <f>'SO 101 - Oprava vozovek a...'!J33</f>
        <v>0</v>
      </c>
      <c r="AW58" s="121">
        <f>'SO 101 - Oprava vozovek a...'!J34</f>
        <v>0</v>
      </c>
      <c r="AX58" s="121">
        <f>'SO 101 - Oprava vozovek a...'!J35</f>
        <v>0</v>
      </c>
      <c r="AY58" s="121">
        <f>'SO 101 - Oprava vozovek a...'!J36</f>
        <v>0</v>
      </c>
      <c r="AZ58" s="121">
        <f>'SO 101 - Oprava vozovek a...'!F33</f>
        <v>0</v>
      </c>
      <c r="BA58" s="121">
        <f>'SO 101 - Oprava vozovek a...'!F34</f>
        <v>0</v>
      </c>
      <c r="BB58" s="121">
        <f>'SO 101 - Oprava vozovek a...'!F35</f>
        <v>0</v>
      </c>
      <c r="BC58" s="121">
        <f>'SO 101 - Oprava vozovek a...'!F36</f>
        <v>0</v>
      </c>
      <c r="BD58" s="123">
        <f>'SO 101 - Oprava vozovek a...'!F37</f>
        <v>0</v>
      </c>
      <c r="BE58" s="7"/>
      <c r="BT58" s="124" t="s">
        <v>77</v>
      </c>
      <c r="BV58" s="124" t="s">
        <v>71</v>
      </c>
      <c r="BW58" s="124" t="s">
        <v>88</v>
      </c>
      <c r="BX58" s="124" t="s">
        <v>5</v>
      </c>
      <c r="CL58" s="124" t="s">
        <v>19</v>
      </c>
      <c r="CM58" s="124" t="s">
        <v>79</v>
      </c>
    </row>
    <row r="59"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301 - Oprava odvodnění'!J30</f>
        <v>0</v>
      </c>
      <c r="AH59" s="116"/>
      <c r="AI59" s="116"/>
      <c r="AJ59" s="116"/>
      <c r="AK59" s="116"/>
      <c r="AL59" s="116"/>
      <c r="AM59" s="116"/>
      <c r="AN59" s="117">
        <f>SUM(AG59,AT59)</f>
        <v>0</v>
      </c>
      <c r="AO59" s="116"/>
      <c r="AP59" s="116"/>
      <c r="AQ59" s="118" t="s">
        <v>76</v>
      </c>
      <c r="AR59" s="119"/>
      <c r="AS59" s="120">
        <v>0</v>
      </c>
      <c r="AT59" s="121">
        <f>ROUND(SUM(AV59:AW59),2)</f>
        <v>0</v>
      </c>
      <c r="AU59" s="122">
        <f>'SO 301 - Oprava odvodnění'!P85</f>
        <v>0</v>
      </c>
      <c r="AV59" s="121">
        <f>'SO 301 - Oprava odvodnění'!J33</f>
        <v>0</v>
      </c>
      <c r="AW59" s="121">
        <f>'SO 301 - Oprava odvodnění'!J34</f>
        <v>0</v>
      </c>
      <c r="AX59" s="121">
        <f>'SO 301 - Oprava odvodnění'!J35</f>
        <v>0</v>
      </c>
      <c r="AY59" s="121">
        <f>'SO 301 - Oprava odvodnění'!J36</f>
        <v>0</v>
      </c>
      <c r="AZ59" s="121">
        <f>'SO 301 - Oprava odvodnění'!F33</f>
        <v>0</v>
      </c>
      <c r="BA59" s="121">
        <f>'SO 301 - Oprava odvodnění'!F34</f>
        <v>0</v>
      </c>
      <c r="BB59" s="121">
        <f>'SO 301 - Oprava odvodnění'!F35</f>
        <v>0</v>
      </c>
      <c r="BC59" s="121">
        <f>'SO 301 - Oprava odvodnění'!F36</f>
        <v>0</v>
      </c>
      <c r="BD59" s="123">
        <f>'SO 301 - Oprava odvodnění'!F37</f>
        <v>0</v>
      </c>
      <c r="BE59" s="7"/>
      <c r="BT59" s="124" t="s">
        <v>77</v>
      </c>
      <c r="BV59" s="124" t="s">
        <v>71</v>
      </c>
      <c r="BW59" s="124" t="s">
        <v>91</v>
      </c>
      <c r="BX59" s="124" t="s">
        <v>5</v>
      </c>
      <c r="CL59" s="124" t="s">
        <v>19</v>
      </c>
      <c r="CM59" s="124" t="s">
        <v>79</v>
      </c>
    </row>
    <row r="60"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801 - Ohumusování a za...'!J30</f>
        <v>0</v>
      </c>
      <c r="AH60" s="116"/>
      <c r="AI60" s="116"/>
      <c r="AJ60" s="116"/>
      <c r="AK60" s="116"/>
      <c r="AL60" s="116"/>
      <c r="AM60" s="116"/>
      <c r="AN60" s="117">
        <f>SUM(AG60,AT60)</f>
        <v>0</v>
      </c>
      <c r="AO60" s="116"/>
      <c r="AP60" s="116"/>
      <c r="AQ60" s="118" t="s">
        <v>76</v>
      </c>
      <c r="AR60" s="119"/>
      <c r="AS60" s="120">
        <v>0</v>
      </c>
      <c r="AT60" s="121">
        <f>ROUND(SUM(AV60:AW60),2)</f>
        <v>0</v>
      </c>
      <c r="AU60" s="122">
        <f>'SO 801 - Ohumusování a za...'!P81</f>
        <v>0</v>
      </c>
      <c r="AV60" s="121">
        <f>'SO 801 - Ohumusování a za...'!J33</f>
        <v>0</v>
      </c>
      <c r="AW60" s="121">
        <f>'SO 801 - Ohumusování a za...'!J34</f>
        <v>0</v>
      </c>
      <c r="AX60" s="121">
        <f>'SO 801 - Ohumusování a za...'!J35</f>
        <v>0</v>
      </c>
      <c r="AY60" s="121">
        <f>'SO 801 - Ohumusování a za...'!J36</f>
        <v>0</v>
      </c>
      <c r="AZ60" s="121">
        <f>'SO 801 - Ohumusování a za...'!F33</f>
        <v>0</v>
      </c>
      <c r="BA60" s="121">
        <f>'SO 801 - Ohumusování a za...'!F34</f>
        <v>0</v>
      </c>
      <c r="BB60" s="121">
        <f>'SO 801 - Ohumusování a za...'!F35</f>
        <v>0</v>
      </c>
      <c r="BC60" s="121">
        <f>'SO 801 - Ohumusování a za...'!F36</f>
        <v>0</v>
      </c>
      <c r="BD60" s="123">
        <f>'SO 801 - Ohumusování a za...'!F37</f>
        <v>0</v>
      </c>
      <c r="BE60" s="7"/>
      <c r="BT60" s="124" t="s">
        <v>77</v>
      </c>
      <c r="BV60" s="124" t="s">
        <v>71</v>
      </c>
      <c r="BW60" s="124" t="s">
        <v>94</v>
      </c>
      <c r="BX60" s="124" t="s">
        <v>5</v>
      </c>
      <c r="CL60" s="124" t="s">
        <v>19</v>
      </c>
      <c r="CM60" s="124" t="s">
        <v>79</v>
      </c>
    </row>
    <row r="61" s="7" customFormat="1" ht="16.5" customHeight="1">
      <c r="A61" s="112" t="s">
        <v>73</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802 - Sadové úpravy'!J30</f>
        <v>0</v>
      </c>
      <c r="AH61" s="116"/>
      <c r="AI61" s="116"/>
      <c r="AJ61" s="116"/>
      <c r="AK61" s="116"/>
      <c r="AL61" s="116"/>
      <c r="AM61" s="116"/>
      <c r="AN61" s="117">
        <f>SUM(AG61,AT61)</f>
        <v>0</v>
      </c>
      <c r="AO61" s="116"/>
      <c r="AP61" s="116"/>
      <c r="AQ61" s="118" t="s">
        <v>76</v>
      </c>
      <c r="AR61" s="119"/>
      <c r="AS61" s="120">
        <v>0</v>
      </c>
      <c r="AT61" s="121">
        <f>ROUND(SUM(AV61:AW61),2)</f>
        <v>0</v>
      </c>
      <c r="AU61" s="122">
        <f>'SO 802 - Sadové úpravy'!P83</f>
        <v>0</v>
      </c>
      <c r="AV61" s="121">
        <f>'SO 802 - Sadové úpravy'!J33</f>
        <v>0</v>
      </c>
      <c r="AW61" s="121">
        <f>'SO 802 - Sadové úpravy'!J34</f>
        <v>0</v>
      </c>
      <c r="AX61" s="121">
        <f>'SO 802 - Sadové úpravy'!J35</f>
        <v>0</v>
      </c>
      <c r="AY61" s="121">
        <f>'SO 802 - Sadové úpravy'!J36</f>
        <v>0</v>
      </c>
      <c r="AZ61" s="121">
        <f>'SO 802 - Sadové úpravy'!F33</f>
        <v>0</v>
      </c>
      <c r="BA61" s="121">
        <f>'SO 802 - Sadové úpravy'!F34</f>
        <v>0</v>
      </c>
      <c r="BB61" s="121">
        <f>'SO 802 - Sadové úpravy'!F35</f>
        <v>0</v>
      </c>
      <c r="BC61" s="121">
        <f>'SO 802 - Sadové úpravy'!F36</f>
        <v>0</v>
      </c>
      <c r="BD61" s="123">
        <f>'SO 802 - Sadové úpravy'!F37</f>
        <v>0</v>
      </c>
      <c r="BE61" s="7"/>
      <c r="BT61" s="124" t="s">
        <v>77</v>
      </c>
      <c r="BV61" s="124" t="s">
        <v>71</v>
      </c>
      <c r="BW61" s="124" t="s">
        <v>97</v>
      </c>
      <c r="BX61" s="124" t="s">
        <v>5</v>
      </c>
      <c r="CL61" s="124" t="s">
        <v>19</v>
      </c>
      <c r="CM61" s="124" t="s">
        <v>79</v>
      </c>
    </row>
    <row r="62" s="7" customFormat="1" ht="16.5" customHeight="1">
      <c r="A62" s="112" t="s">
        <v>73</v>
      </c>
      <c r="B62" s="113"/>
      <c r="C62" s="114"/>
      <c r="D62" s="115" t="s">
        <v>98</v>
      </c>
      <c r="E62" s="115"/>
      <c r="F62" s="115"/>
      <c r="G62" s="115"/>
      <c r="H62" s="115"/>
      <c r="I62" s="116"/>
      <c r="J62" s="115" t="s">
        <v>99</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'DIR - Realizace DIR'!J30</f>
        <v>0</v>
      </c>
      <c r="AH62" s="116"/>
      <c r="AI62" s="116"/>
      <c r="AJ62" s="116"/>
      <c r="AK62" s="116"/>
      <c r="AL62" s="116"/>
      <c r="AM62" s="116"/>
      <c r="AN62" s="117">
        <f>SUM(AG62,AT62)</f>
        <v>0</v>
      </c>
      <c r="AO62" s="116"/>
      <c r="AP62" s="116"/>
      <c r="AQ62" s="118" t="s">
        <v>76</v>
      </c>
      <c r="AR62" s="119"/>
      <c r="AS62" s="120">
        <v>0</v>
      </c>
      <c r="AT62" s="121">
        <f>ROUND(SUM(AV62:AW62),2)</f>
        <v>0</v>
      </c>
      <c r="AU62" s="122">
        <f>'DIR - Realizace DIR'!P86</f>
        <v>0</v>
      </c>
      <c r="AV62" s="121">
        <f>'DIR - Realizace DIR'!J33</f>
        <v>0</v>
      </c>
      <c r="AW62" s="121">
        <f>'DIR - Realizace DIR'!J34</f>
        <v>0</v>
      </c>
      <c r="AX62" s="121">
        <f>'DIR - Realizace DIR'!J35</f>
        <v>0</v>
      </c>
      <c r="AY62" s="121">
        <f>'DIR - Realizace DIR'!J36</f>
        <v>0</v>
      </c>
      <c r="AZ62" s="121">
        <f>'DIR - Realizace DIR'!F33</f>
        <v>0</v>
      </c>
      <c r="BA62" s="121">
        <f>'DIR - Realizace DIR'!F34</f>
        <v>0</v>
      </c>
      <c r="BB62" s="121">
        <f>'DIR - Realizace DIR'!F35</f>
        <v>0</v>
      </c>
      <c r="BC62" s="121">
        <f>'DIR - Realizace DIR'!F36</f>
        <v>0</v>
      </c>
      <c r="BD62" s="123">
        <f>'DIR - Realizace DIR'!F37</f>
        <v>0</v>
      </c>
      <c r="BE62" s="7"/>
      <c r="BT62" s="124" t="s">
        <v>77</v>
      </c>
      <c r="BV62" s="124" t="s">
        <v>71</v>
      </c>
      <c r="BW62" s="124" t="s">
        <v>100</v>
      </c>
      <c r="BX62" s="124" t="s">
        <v>5</v>
      </c>
      <c r="CL62" s="124" t="s">
        <v>19</v>
      </c>
      <c r="CM62" s="124" t="s">
        <v>79</v>
      </c>
    </row>
    <row r="63" s="7" customFormat="1" ht="16.5" customHeight="1">
      <c r="A63" s="112" t="s">
        <v>73</v>
      </c>
      <c r="B63" s="113"/>
      <c r="C63" s="114"/>
      <c r="D63" s="115" t="s">
        <v>101</v>
      </c>
      <c r="E63" s="115"/>
      <c r="F63" s="115"/>
      <c r="G63" s="115"/>
      <c r="H63" s="115"/>
      <c r="I63" s="116"/>
      <c r="J63" s="115" t="s">
        <v>102</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'ORN - Ostatní rozpočtové ...'!J30</f>
        <v>0</v>
      </c>
      <c r="AH63" s="116"/>
      <c r="AI63" s="116"/>
      <c r="AJ63" s="116"/>
      <c r="AK63" s="116"/>
      <c r="AL63" s="116"/>
      <c r="AM63" s="116"/>
      <c r="AN63" s="117">
        <f>SUM(AG63,AT63)</f>
        <v>0</v>
      </c>
      <c r="AO63" s="116"/>
      <c r="AP63" s="116"/>
      <c r="AQ63" s="118" t="s">
        <v>76</v>
      </c>
      <c r="AR63" s="119"/>
      <c r="AS63" s="120">
        <v>0</v>
      </c>
      <c r="AT63" s="121">
        <f>ROUND(SUM(AV63:AW63),2)</f>
        <v>0</v>
      </c>
      <c r="AU63" s="122">
        <f>'ORN - Ostatní rozpočtové ...'!P83</f>
        <v>0</v>
      </c>
      <c r="AV63" s="121">
        <f>'ORN - Ostatní rozpočtové ...'!J33</f>
        <v>0</v>
      </c>
      <c r="AW63" s="121">
        <f>'ORN - Ostatní rozpočtové ...'!J34</f>
        <v>0</v>
      </c>
      <c r="AX63" s="121">
        <f>'ORN - Ostatní rozpočtové ...'!J35</f>
        <v>0</v>
      </c>
      <c r="AY63" s="121">
        <f>'ORN - Ostatní rozpočtové ...'!J36</f>
        <v>0</v>
      </c>
      <c r="AZ63" s="121">
        <f>'ORN - Ostatní rozpočtové ...'!F33</f>
        <v>0</v>
      </c>
      <c r="BA63" s="121">
        <f>'ORN - Ostatní rozpočtové ...'!F34</f>
        <v>0</v>
      </c>
      <c r="BB63" s="121">
        <f>'ORN - Ostatní rozpočtové ...'!F35</f>
        <v>0</v>
      </c>
      <c r="BC63" s="121">
        <f>'ORN - Ostatní rozpočtové ...'!F36</f>
        <v>0</v>
      </c>
      <c r="BD63" s="123">
        <f>'ORN - Ostatní rozpočtové ...'!F37</f>
        <v>0</v>
      </c>
      <c r="BE63" s="7"/>
      <c r="BT63" s="124" t="s">
        <v>77</v>
      </c>
      <c r="BV63" s="124" t="s">
        <v>71</v>
      </c>
      <c r="BW63" s="124" t="s">
        <v>103</v>
      </c>
      <c r="BX63" s="124" t="s">
        <v>5</v>
      </c>
      <c r="CL63" s="124" t="s">
        <v>19</v>
      </c>
      <c r="CM63" s="124" t="s">
        <v>79</v>
      </c>
    </row>
    <row r="64" s="7" customFormat="1" ht="16.5" customHeight="1">
      <c r="A64" s="112" t="s">
        <v>73</v>
      </c>
      <c r="B64" s="113"/>
      <c r="C64" s="114"/>
      <c r="D64" s="115" t="s">
        <v>104</v>
      </c>
      <c r="E64" s="115"/>
      <c r="F64" s="115"/>
      <c r="G64" s="115"/>
      <c r="H64" s="115"/>
      <c r="I64" s="116"/>
      <c r="J64" s="115" t="s">
        <v>105</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'VRN - Vedlejší rozpočtové...'!J30</f>
        <v>0</v>
      </c>
      <c r="AH64" s="116"/>
      <c r="AI64" s="116"/>
      <c r="AJ64" s="116"/>
      <c r="AK64" s="116"/>
      <c r="AL64" s="116"/>
      <c r="AM64" s="116"/>
      <c r="AN64" s="117">
        <f>SUM(AG64,AT64)</f>
        <v>0</v>
      </c>
      <c r="AO64" s="116"/>
      <c r="AP64" s="116"/>
      <c r="AQ64" s="118" t="s">
        <v>76</v>
      </c>
      <c r="AR64" s="119"/>
      <c r="AS64" s="125">
        <v>0</v>
      </c>
      <c r="AT64" s="126">
        <f>ROUND(SUM(AV64:AW64),2)</f>
        <v>0</v>
      </c>
      <c r="AU64" s="127">
        <f>'VRN - Vedlejší rozpočtové...'!P84</f>
        <v>0</v>
      </c>
      <c r="AV64" s="126">
        <f>'VRN - Vedlejší rozpočtové...'!J33</f>
        <v>0</v>
      </c>
      <c r="AW64" s="126">
        <f>'VRN - Vedlejší rozpočtové...'!J34</f>
        <v>0</v>
      </c>
      <c r="AX64" s="126">
        <f>'VRN - Vedlejší rozpočtové...'!J35</f>
        <v>0</v>
      </c>
      <c r="AY64" s="126">
        <f>'VRN - Vedlejší rozpočtové...'!J36</f>
        <v>0</v>
      </c>
      <c r="AZ64" s="126">
        <f>'VRN - Vedlejší rozpočtové...'!F33</f>
        <v>0</v>
      </c>
      <c r="BA64" s="126">
        <f>'VRN - Vedlejší rozpočtové...'!F34</f>
        <v>0</v>
      </c>
      <c r="BB64" s="126">
        <f>'VRN - Vedlejší rozpočtové...'!F35</f>
        <v>0</v>
      </c>
      <c r="BC64" s="126">
        <f>'VRN - Vedlejší rozpočtové...'!F36</f>
        <v>0</v>
      </c>
      <c r="BD64" s="128">
        <f>'VRN - Vedlejší rozpočtové...'!F37</f>
        <v>0</v>
      </c>
      <c r="BE64" s="7"/>
      <c r="BT64" s="124" t="s">
        <v>77</v>
      </c>
      <c r="BV64" s="124" t="s">
        <v>71</v>
      </c>
      <c r="BW64" s="124" t="s">
        <v>106</v>
      </c>
      <c r="BX64" s="124" t="s">
        <v>5</v>
      </c>
      <c r="CL64" s="124" t="s">
        <v>19</v>
      </c>
      <c r="CM64" s="124" t="s">
        <v>79</v>
      </c>
    </row>
    <row r="65"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2" customFormat="1" ht="6.96"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sheet="1" formatColumns="0" formatRows="0" objects="1" scenarios="1" spinCount="100000" saltValue="wgwJ7dGHGtGMbLLmjcuZYShQSeZiEyyeO/EaXTivh5aO8AR0EKRbiA9gQil7K+HfGnAMkNAPk8EUmzho2PtHHg==" hashValue="MIipivl3h5ZZ5ndb3yERzrujjZ4pIorLzKzRMFdwPMpJbss0QfLrCfqPmn9VQ0MWyVelZrs5IH35C6b5TohkZw==" algorithmName="SHA-512" password="CC35"/>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SO 001 - Bourací práce'!C2" display="/"/>
    <hyperlink ref="A56" location="'SO 002 - Sejmutí ornice'!C2" display="/"/>
    <hyperlink ref="A57" location="'SO 003 - Kácení'!C2" display="/"/>
    <hyperlink ref="A58" location="'SO 101 - Oprava vozovek a...'!C2" display="/"/>
    <hyperlink ref="A59" location="'SO 301 - Oprava odvodnění'!C2" display="/"/>
    <hyperlink ref="A60" location="'SO 801 - Ohumusování a za...'!C2" display="/"/>
    <hyperlink ref="A61" location="'SO 802 - Sadové úpravy'!C2" display="/"/>
    <hyperlink ref="A62" location="'DIR - Realizace DIR'!C2" display="/"/>
    <hyperlink ref="A63" location="'ORN - Ostatní rozpočtové ...'!C2" display="/"/>
    <hyperlink ref="A64" location="'VRN - Vedlejší rozpočtové...'!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103</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1430</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ROUND((SUM(BE83:BE101)),  2)</f>
        <v>0</v>
      </c>
      <c r="G33" s="39"/>
      <c r="H33" s="39"/>
      <c r="I33" s="149">
        <v>0.20999999999999999</v>
      </c>
      <c r="J33" s="148">
        <f>ROUND(((SUM(BE83:BE101))*I33),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ROUND((SUM(BF83:BF101)),  2)</f>
        <v>0</v>
      </c>
      <c r="G34" s="39"/>
      <c r="H34" s="39"/>
      <c r="I34" s="149">
        <v>0.14999999999999999</v>
      </c>
      <c r="J34" s="148">
        <f>ROUND(((SUM(BF83:BF101))*I34),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ROUND((SUM(BG83:BG101)),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ROUND((SUM(BH83:BH101)),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ROUND((SUM(BI83:BI101)),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ORN - Ostatní rozpočtové ...</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1431</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1432</v>
      </c>
      <c r="E61" s="175"/>
      <c r="F61" s="175"/>
      <c r="G61" s="175"/>
      <c r="H61" s="175"/>
      <c r="I61" s="175"/>
      <c r="J61" s="176">
        <f>J85</f>
        <v>0</v>
      </c>
      <c r="K61" s="173"/>
      <c r="L61" s="177"/>
      <c r="S61" s="10"/>
      <c r="T61" s="10"/>
      <c r="U61" s="10"/>
      <c r="V61" s="10"/>
      <c r="W61" s="10"/>
      <c r="X61" s="10"/>
      <c r="Y61" s="10"/>
      <c r="Z61" s="10"/>
      <c r="AA61" s="10"/>
      <c r="AB61" s="10"/>
      <c r="AC61" s="10"/>
      <c r="AD61" s="10"/>
      <c r="AE61" s="10"/>
    </row>
    <row r="62" s="9" customFormat="1" ht="24.96" customHeight="1">
      <c r="A62" s="9"/>
      <c r="B62" s="166"/>
      <c r="C62" s="167"/>
      <c r="D62" s="168" t="s">
        <v>1433</v>
      </c>
      <c r="E62" s="169"/>
      <c r="F62" s="169"/>
      <c r="G62" s="169"/>
      <c r="H62" s="169"/>
      <c r="I62" s="169"/>
      <c r="J62" s="170">
        <f>J96</f>
        <v>0</v>
      </c>
      <c r="K62" s="167"/>
      <c r="L62" s="171"/>
      <c r="S62" s="9"/>
      <c r="T62" s="9"/>
      <c r="U62" s="9"/>
      <c r="V62" s="9"/>
      <c r="W62" s="9"/>
      <c r="X62" s="9"/>
      <c r="Y62" s="9"/>
      <c r="Z62" s="9"/>
      <c r="AA62" s="9"/>
      <c r="AB62" s="9"/>
      <c r="AC62" s="9"/>
      <c r="AD62" s="9"/>
      <c r="AE62" s="9"/>
    </row>
    <row r="63" s="10" customFormat="1" ht="19.92" customHeight="1">
      <c r="A63" s="10"/>
      <c r="B63" s="172"/>
      <c r="C63" s="173"/>
      <c r="D63" s="174" t="s">
        <v>1434</v>
      </c>
      <c r="E63" s="175"/>
      <c r="F63" s="175"/>
      <c r="G63" s="175"/>
      <c r="H63" s="175"/>
      <c r="I63" s="175"/>
      <c r="J63" s="176">
        <f>J97</f>
        <v>0</v>
      </c>
      <c r="K63" s="173"/>
      <c r="L63" s="177"/>
      <c r="S63" s="10"/>
      <c r="T63" s="10"/>
      <c r="U63" s="10"/>
      <c r="V63" s="10"/>
      <c r="W63" s="10"/>
      <c r="X63" s="10"/>
      <c r="Y63" s="10"/>
      <c r="Z63" s="10"/>
      <c r="AA63" s="10"/>
      <c r="AB63" s="10"/>
      <c r="AC63" s="10"/>
      <c r="AD63" s="10"/>
      <c r="AE63" s="10"/>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 slepý vv</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ORN - Ostatní rozpočtové ...</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P84+P96</f>
        <v>0</v>
      </c>
      <c r="Q83" s="97"/>
      <c r="R83" s="186">
        <f>R84+R96</f>
        <v>0</v>
      </c>
      <c r="S83" s="97"/>
      <c r="T83" s="187">
        <f>T84+T96</f>
        <v>0</v>
      </c>
      <c r="U83" s="39"/>
      <c r="V83" s="39"/>
      <c r="W83" s="39"/>
      <c r="X83" s="39"/>
      <c r="Y83" s="39"/>
      <c r="Z83" s="39"/>
      <c r="AA83" s="39"/>
      <c r="AB83" s="39"/>
      <c r="AC83" s="39"/>
      <c r="AD83" s="39"/>
      <c r="AE83" s="39"/>
      <c r="AT83" s="18" t="s">
        <v>68</v>
      </c>
      <c r="AU83" s="18" t="s">
        <v>113</v>
      </c>
      <c r="BK83" s="188">
        <f>BK84+BK96</f>
        <v>0</v>
      </c>
    </row>
    <row r="84" s="12" customFormat="1" ht="25.92" customHeight="1">
      <c r="A84" s="12"/>
      <c r="B84" s="189"/>
      <c r="C84" s="190"/>
      <c r="D84" s="191" t="s">
        <v>68</v>
      </c>
      <c r="E84" s="192" t="s">
        <v>1435</v>
      </c>
      <c r="F84" s="192" t="s">
        <v>1436</v>
      </c>
      <c r="G84" s="190"/>
      <c r="H84" s="190"/>
      <c r="I84" s="193"/>
      <c r="J84" s="194">
        <f>BK84</f>
        <v>0</v>
      </c>
      <c r="K84" s="190"/>
      <c r="L84" s="195"/>
      <c r="M84" s="196"/>
      <c r="N84" s="197"/>
      <c r="O84" s="197"/>
      <c r="P84" s="198">
        <f>P85</f>
        <v>0</v>
      </c>
      <c r="Q84" s="197"/>
      <c r="R84" s="198">
        <f>R85</f>
        <v>0</v>
      </c>
      <c r="S84" s="197"/>
      <c r="T84" s="199">
        <f>T85</f>
        <v>0</v>
      </c>
      <c r="U84" s="12"/>
      <c r="V84" s="12"/>
      <c r="W84" s="12"/>
      <c r="X84" s="12"/>
      <c r="Y84" s="12"/>
      <c r="Z84" s="12"/>
      <c r="AA84" s="12"/>
      <c r="AB84" s="12"/>
      <c r="AC84" s="12"/>
      <c r="AD84" s="12"/>
      <c r="AE84" s="12"/>
      <c r="AR84" s="200" t="s">
        <v>140</v>
      </c>
      <c r="AT84" s="201" t="s">
        <v>68</v>
      </c>
      <c r="AU84" s="201" t="s">
        <v>69</v>
      </c>
      <c r="AY84" s="200" t="s">
        <v>133</v>
      </c>
      <c r="BK84" s="202">
        <f>BK85</f>
        <v>0</v>
      </c>
    </row>
    <row r="85" s="12" customFormat="1" ht="22.8" customHeight="1">
      <c r="A85" s="12"/>
      <c r="B85" s="189"/>
      <c r="C85" s="190"/>
      <c r="D85" s="191" t="s">
        <v>68</v>
      </c>
      <c r="E85" s="203" t="s">
        <v>1437</v>
      </c>
      <c r="F85" s="203" t="s">
        <v>1436</v>
      </c>
      <c r="G85" s="190"/>
      <c r="H85" s="190"/>
      <c r="I85" s="193"/>
      <c r="J85" s="204">
        <f>BK85</f>
        <v>0</v>
      </c>
      <c r="K85" s="190"/>
      <c r="L85" s="195"/>
      <c r="M85" s="196"/>
      <c r="N85" s="197"/>
      <c r="O85" s="197"/>
      <c r="P85" s="198">
        <f>SUM(P86:P95)</f>
        <v>0</v>
      </c>
      <c r="Q85" s="197"/>
      <c r="R85" s="198">
        <f>SUM(R86:R95)</f>
        <v>0</v>
      </c>
      <c r="S85" s="197"/>
      <c r="T85" s="199">
        <f>SUM(T86:T95)</f>
        <v>0</v>
      </c>
      <c r="U85" s="12"/>
      <c r="V85" s="12"/>
      <c r="W85" s="12"/>
      <c r="X85" s="12"/>
      <c r="Y85" s="12"/>
      <c r="Z85" s="12"/>
      <c r="AA85" s="12"/>
      <c r="AB85" s="12"/>
      <c r="AC85" s="12"/>
      <c r="AD85" s="12"/>
      <c r="AE85" s="12"/>
      <c r="AR85" s="200" t="s">
        <v>140</v>
      </c>
      <c r="AT85" s="201" t="s">
        <v>68</v>
      </c>
      <c r="AU85" s="201" t="s">
        <v>77</v>
      </c>
      <c r="AY85" s="200" t="s">
        <v>133</v>
      </c>
      <c r="BK85" s="202">
        <f>SUM(BK86:BK95)</f>
        <v>0</v>
      </c>
    </row>
    <row r="86" s="2" customFormat="1" ht="16.5" customHeight="1">
      <c r="A86" s="39"/>
      <c r="B86" s="40"/>
      <c r="C86" s="205" t="s">
        <v>77</v>
      </c>
      <c r="D86" s="205" t="s">
        <v>135</v>
      </c>
      <c r="E86" s="206" t="s">
        <v>1438</v>
      </c>
      <c r="F86" s="207" t="s">
        <v>1439</v>
      </c>
      <c r="G86" s="208" t="s">
        <v>1440</v>
      </c>
      <c r="H86" s="209">
        <v>2</v>
      </c>
      <c r="I86" s="210"/>
      <c r="J86" s="211">
        <f>ROUND(I86*H86,2)</f>
        <v>0</v>
      </c>
      <c r="K86" s="207" t="s">
        <v>19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1441</v>
      </c>
      <c r="AT86" s="216" t="s">
        <v>135</v>
      </c>
      <c r="AU86" s="216" t="s">
        <v>79</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1441</v>
      </c>
      <c r="BM86" s="216" t="s">
        <v>1442</v>
      </c>
    </row>
    <row r="87" s="2" customFormat="1" ht="16.5" customHeight="1">
      <c r="A87" s="39"/>
      <c r="B87" s="40"/>
      <c r="C87" s="205" t="s">
        <v>79</v>
      </c>
      <c r="D87" s="205" t="s">
        <v>135</v>
      </c>
      <c r="E87" s="206" t="s">
        <v>1443</v>
      </c>
      <c r="F87" s="207" t="s">
        <v>1444</v>
      </c>
      <c r="G87" s="208" t="s">
        <v>1445</v>
      </c>
      <c r="H87" s="209">
        <v>1</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1441</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1441</v>
      </c>
      <c r="BM87" s="216" t="s">
        <v>1446</v>
      </c>
    </row>
    <row r="88" s="2" customFormat="1" ht="16.5" customHeight="1">
      <c r="A88" s="39"/>
      <c r="B88" s="40"/>
      <c r="C88" s="205" t="s">
        <v>149</v>
      </c>
      <c r="D88" s="205" t="s">
        <v>135</v>
      </c>
      <c r="E88" s="206" t="s">
        <v>1447</v>
      </c>
      <c r="F88" s="207" t="s">
        <v>1448</v>
      </c>
      <c r="G88" s="208" t="s">
        <v>279</v>
      </c>
      <c r="H88" s="209">
        <v>3</v>
      </c>
      <c r="I88" s="210"/>
      <c r="J88" s="211">
        <f>ROUND(I88*H88,2)</f>
        <v>0</v>
      </c>
      <c r="K88" s="207" t="s">
        <v>19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1441</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1441</v>
      </c>
      <c r="BM88" s="216" t="s">
        <v>1449</v>
      </c>
    </row>
    <row r="89" s="13" customFormat="1">
      <c r="A89" s="13"/>
      <c r="B89" s="218"/>
      <c r="C89" s="219"/>
      <c r="D89" s="220" t="s">
        <v>142</v>
      </c>
      <c r="E89" s="221" t="s">
        <v>19</v>
      </c>
      <c r="F89" s="222" t="s">
        <v>1450</v>
      </c>
      <c r="G89" s="219"/>
      <c r="H89" s="223">
        <v>3</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142</v>
      </c>
      <c r="AU89" s="229" t="s">
        <v>79</v>
      </c>
      <c r="AV89" s="13" t="s">
        <v>79</v>
      </c>
      <c r="AW89" s="13" t="s">
        <v>31</v>
      </c>
      <c r="AX89" s="13" t="s">
        <v>69</v>
      </c>
      <c r="AY89" s="229" t="s">
        <v>133</v>
      </c>
    </row>
    <row r="90" s="14" customFormat="1">
      <c r="A90" s="14"/>
      <c r="B90" s="230"/>
      <c r="C90" s="231"/>
      <c r="D90" s="220" t="s">
        <v>142</v>
      </c>
      <c r="E90" s="232" t="s">
        <v>19</v>
      </c>
      <c r="F90" s="233" t="s">
        <v>144</v>
      </c>
      <c r="G90" s="231"/>
      <c r="H90" s="234">
        <v>3</v>
      </c>
      <c r="I90" s="235"/>
      <c r="J90" s="231"/>
      <c r="K90" s="231"/>
      <c r="L90" s="236"/>
      <c r="M90" s="237"/>
      <c r="N90" s="238"/>
      <c r="O90" s="238"/>
      <c r="P90" s="238"/>
      <c r="Q90" s="238"/>
      <c r="R90" s="238"/>
      <c r="S90" s="238"/>
      <c r="T90" s="239"/>
      <c r="U90" s="14"/>
      <c r="V90" s="14"/>
      <c r="W90" s="14"/>
      <c r="X90" s="14"/>
      <c r="Y90" s="14"/>
      <c r="Z90" s="14"/>
      <c r="AA90" s="14"/>
      <c r="AB90" s="14"/>
      <c r="AC90" s="14"/>
      <c r="AD90" s="14"/>
      <c r="AE90" s="14"/>
      <c r="AT90" s="240" t="s">
        <v>142</v>
      </c>
      <c r="AU90" s="240" t="s">
        <v>79</v>
      </c>
      <c r="AV90" s="14" t="s">
        <v>140</v>
      </c>
      <c r="AW90" s="14" t="s">
        <v>31</v>
      </c>
      <c r="AX90" s="14" t="s">
        <v>77</v>
      </c>
      <c r="AY90" s="240" t="s">
        <v>133</v>
      </c>
    </row>
    <row r="91" s="2" customFormat="1" ht="16.5" customHeight="1">
      <c r="A91" s="39"/>
      <c r="B91" s="40"/>
      <c r="C91" s="205" t="s">
        <v>140</v>
      </c>
      <c r="D91" s="205" t="s">
        <v>135</v>
      </c>
      <c r="E91" s="206" t="s">
        <v>1451</v>
      </c>
      <c r="F91" s="207" t="s">
        <v>1452</v>
      </c>
      <c r="G91" s="208" t="s">
        <v>1445</v>
      </c>
      <c r="H91" s="209">
        <v>1</v>
      </c>
      <c r="I91" s="210"/>
      <c r="J91" s="211">
        <f>ROUND(I91*H91,2)</f>
        <v>0</v>
      </c>
      <c r="K91" s="207" t="s">
        <v>19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1441</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1441</v>
      </c>
      <c r="BM91" s="216" t="s">
        <v>1453</v>
      </c>
    </row>
    <row r="92" s="2" customFormat="1" ht="37.8" customHeight="1">
      <c r="A92" s="39"/>
      <c r="B92" s="40"/>
      <c r="C92" s="205" t="s">
        <v>158</v>
      </c>
      <c r="D92" s="205" t="s">
        <v>135</v>
      </c>
      <c r="E92" s="206" t="s">
        <v>1454</v>
      </c>
      <c r="F92" s="207" t="s">
        <v>1455</v>
      </c>
      <c r="G92" s="208" t="s">
        <v>1445</v>
      </c>
      <c r="H92" s="209">
        <v>1</v>
      </c>
      <c r="I92" s="210"/>
      <c r="J92" s="211">
        <f>ROUND(I92*H92,2)</f>
        <v>0</v>
      </c>
      <c r="K92" s="207" t="s">
        <v>19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1441</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1441</v>
      </c>
      <c r="BM92" s="216" t="s">
        <v>1456</v>
      </c>
    </row>
    <row r="93" s="2" customFormat="1" ht="16.5" customHeight="1">
      <c r="A93" s="39"/>
      <c r="B93" s="40"/>
      <c r="C93" s="205" t="s">
        <v>163</v>
      </c>
      <c r="D93" s="205" t="s">
        <v>135</v>
      </c>
      <c r="E93" s="206" t="s">
        <v>1457</v>
      </c>
      <c r="F93" s="207" t="s">
        <v>1458</v>
      </c>
      <c r="G93" s="208" t="s">
        <v>1445</v>
      </c>
      <c r="H93" s="209">
        <v>1</v>
      </c>
      <c r="I93" s="210"/>
      <c r="J93" s="211">
        <f>ROUND(I93*H93,2)</f>
        <v>0</v>
      </c>
      <c r="K93" s="207" t="s">
        <v>19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1441</v>
      </c>
      <c r="AT93" s="216" t="s">
        <v>135</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1441</v>
      </c>
      <c r="BM93" s="216" t="s">
        <v>1459</v>
      </c>
    </row>
    <row r="94" s="2" customFormat="1" ht="16.5" customHeight="1">
      <c r="A94" s="39"/>
      <c r="B94" s="40"/>
      <c r="C94" s="205" t="s">
        <v>168</v>
      </c>
      <c r="D94" s="205" t="s">
        <v>135</v>
      </c>
      <c r="E94" s="206" t="s">
        <v>1460</v>
      </c>
      <c r="F94" s="207" t="s">
        <v>1461</v>
      </c>
      <c r="G94" s="208" t="s">
        <v>1445</v>
      </c>
      <c r="H94" s="209">
        <v>1</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1441</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1441</v>
      </c>
      <c r="BM94" s="216" t="s">
        <v>1462</v>
      </c>
    </row>
    <row r="95" s="2" customFormat="1" ht="16.5" customHeight="1">
      <c r="A95" s="39"/>
      <c r="B95" s="40"/>
      <c r="C95" s="205" t="s">
        <v>175</v>
      </c>
      <c r="D95" s="205" t="s">
        <v>135</v>
      </c>
      <c r="E95" s="206" t="s">
        <v>1463</v>
      </c>
      <c r="F95" s="207" t="s">
        <v>1464</v>
      </c>
      <c r="G95" s="208" t="s">
        <v>1445</v>
      </c>
      <c r="H95" s="209">
        <v>1</v>
      </c>
      <c r="I95" s="210"/>
      <c r="J95" s="211">
        <f>ROUND(I95*H95,2)</f>
        <v>0</v>
      </c>
      <c r="K95" s="207" t="s">
        <v>19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1441</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1441</v>
      </c>
      <c r="BM95" s="216" t="s">
        <v>1465</v>
      </c>
    </row>
    <row r="96" s="12" customFormat="1" ht="25.92" customHeight="1">
      <c r="A96" s="12"/>
      <c r="B96" s="189"/>
      <c r="C96" s="190"/>
      <c r="D96" s="191" t="s">
        <v>68</v>
      </c>
      <c r="E96" s="192" t="s">
        <v>104</v>
      </c>
      <c r="F96" s="192" t="s">
        <v>1466</v>
      </c>
      <c r="G96" s="190"/>
      <c r="H96" s="190"/>
      <c r="I96" s="193"/>
      <c r="J96" s="194">
        <f>BK96</f>
        <v>0</v>
      </c>
      <c r="K96" s="190"/>
      <c r="L96" s="195"/>
      <c r="M96" s="196"/>
      <c r="N96" s="197"/>
      <c r="O96" s="197"/>
      <c r="P96" s="198">
        <f>P97</f>
        <v>0</v>
      </c>
      <c r="Q96" s="197"/>
      <c r="R96" s="198">
        <f>R97</f>
        <v>0</v>
      </c>
      <c r="S96" s="197"/>
      <c r="T96" s="199">
        <f>T97</f>
        <v>0</v>
      </c>
      <c r="U96" s="12"/>
      <c r="V96" s="12"/>
      <c r="W96" s="12"/>
      <c r="X96" s="12"/>
      <c r="Y96" s="12"/>
      <c r="Z96" s="12"/>
      <c r="AA96" s="12"/>
      <c r="AB96" s="12"/>
      <c r="AC96" s="12"/>
      <c r="AD96" s="12"/>
      <c r="AE96" s="12"/>
      <c r="AR96" s="200" t="s">
        <v>158</v>
      </c>
      <c r="AT96" s="201" t="s">
        <v>68</v>
      </c>
      <c r="AU96" s="201" t="s">
        <v>69</v>
      </c>
      <c r="AY96" s="200" t="s">
        <v>133</v>
      </c>
      <c r="BK96" s="202">
        <f>BK97</f>
        <v>0</v>
      </c>
    </row>
    <row r="97" s="12" customFormat="1" ht="22.8" customHeight="1">
      <c r="A97" s="12"/>
      <c r="B97" s="189"/>
      <c r="C97" s="190"/>
      <c r="D97" s="191" t="s">
        <v>68</v>
      </c>
      <c r="E97" s="203" t="s">
        <v>1467</v>
      </c>
      <c r="F97" s="203" t="s">
        <v>1468</v>
      </c>
      <c r="G97" s="190"/>
      <c r="H97" s="190"/>
      <c r="I97" s="193"/>
      <c r="J97" s="204">
        <f>BK97</f>
        <v>0</v>
      </c>
      <c r="K97" s="190"/>
      <c r="L97" s="195"/>
      <c r="M97" s="196"/>
      <c r="N97" s="197"/>
      <c r="O97" s="197"/>
      <c r="P97" s="198">
        <f>SUM(P98:P101)</f>
        <v>0</v>
      </c>
      <c r="Q97" s="197"/>
      <c r="R97" s="198">
        <f>SUM(R98:R101)</f>
        <v>0</v>
      </c>
      <c r="S97" s="197"/>
      <c r="T97" s="199">
        <f>SUM(T98:T101)</f>
        <v>0</v>
      </c>
      <c r="U97" s="12"/>
      <c r="V97" s="12"/>
      <c r="W97" s="12"/>
      <c r="X97" s="12"/>
      <c r="Y97" s="12"/>
      <c r="Z97" s="12"/>
      <c r="AA97" s="12"/>
      <c r="AB97" s="12"/>
      <c r="AC97" s="12"/>
      <c r="AD97" s="12"/>
      <c r="AE97" s="12"/>
      <c r="AR97" s="200" t="s">
        <v>158</v>
      </c>
      <c r="AT97" s="201" t="s">
        <v>68</v>
      </c>
      <c r="AU97" s="201" t="s">
        <v>77</v>
      </c>
      <c r="AY97" s="200" t="s">
        <v>133</v>
      </c>
      <c r="BK97" s="202">
        <f>SUM(BK98:BK101)</f>
        <v>0</v>
      </c>
    </row>
    <row r="98" s="2" customFormat="1" ht="16.5" customHeight="1">
      <c r="A98" s="39"/>
      <c r="B98" s="40"/>
      <c r="C98" s="205" t="s">
        <v>180</v>
      </c>
      <c r="D98" s="205" t="s">
        <v>135</v>
      </c>
      <c r="E98" s="206" t="s">
        <v>1469</v>
      </c>
      <c r="F98" s="207" t="s">
        <v>1470</v>
      </c>
      <c r="G98" s="208" t="s">
        <v>265</v>
      </c>
      <c r="H98" s="209">
        <v>1</v>
      </c>
      <c r="I98" s="210"/>
      <c r="J98" s="211">
        <f>ROUND(I98*H98,2)</f>
        <v>0</v>
      </c>
      <c r="K98" s="207" t="s">
        <v>369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1471</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1471</v>
      </c>
      <c r="BM98" s="216" t="s">
        <v>1472</v>
      </c>
    </row>
    <row r="99" s="2" customFormat="1">
      <c r="A99" s="39"/>
      <c r="B99" s="40"/>
      <c r="C99" s="41"/>
      <c r="D99" s="241" t="s">
        <v>371</v>
      </c>
      <c r="E99" s="41"/>
      <c r="F99" s="242" t="s">
        <v>1473</v>
      </c>
      <c r="G99" s="41"/>
      <c r="H99" s="41"/>
      <c r="I99" s="243"/>
      <c r="J99" s="41"/>
      <c r="K99" s="41"/>
      <c r="L99" s="45"/>
      <c r="M99" s="244"/>
      <c r="N99" s="245"/>
      <c r="O99" s="85"/>
      <c r="P99" s="85"/>
      <c r="Q99" s="85"/>
      <c r="R99" s="85"/>
      <c r="S99" s="85"/>
      <c r="T99" s="86"/>
      <c r="U99" s="39"/>
      <c r="V99" s="39"/>
      <c r="W99" s="39"/>
      <c r="X99" s="39"/>
      <c r="Y99" s="39"/>
      <c r="Z99" s="39"/>
      <c r="AA99" s="39"/>
      <c r="AB99" s="39"/>
      <c r="AC99" s="39"/>
      <c r="AD99" s="39"/>
      <c r="AE99" s="39"/>
      <c r="AT99" s="18" t="s">
        <v>371</v>
      </c>
      <c r="AU99" s="18" t="s">
        <v>79</v>
      </c>
    </row>
    <row r="100" s="2" customFormat="1" ht="16.5" customHeight="1">
      <c r="A100" s="39"/>
      <c r="B100" s="40"/>
      <c r="C100" s="205" t="s">
        <v>187</v>
      </c>
      <c r="D100" s="205" t="s">
        <v>135</v>
      </c>
      <c r="E100" s="206" t="s">
        <v>1474</v>
      </c>
      <c r="F100" s="207" t="s">
        <v>1475</v>
      </c>
      <c r="G100" s="208" t="s">
        <v>265</v>
      </c>
      <c r="H100" s="209">
        <v>1</v>
      </c>
      <c r="I100" s="210"/>
      <c r="J100" s="211">
        <f>ROUND(I100*H100,2)</f>
        <v>0</v>
      </c>
      <c r="K100" s="207" t="s">
        <v>369</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1471</v>
      </c>
      <c r="AT100" s="216" t="s">
        <v>135</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1471</v>
      </c>
      <c r="BM100" s="216" t="s">
        <v>1476</v>
      </c>
    </row>
    <row r="101" s="2" customFormat="1">
      <c r="A101" s="39"/>
      <c r="B101" s="40"/>
      <c r="C101" s="41"/>
      <c r="D101" s="241" t="s">
        <v>371</v>
      </c>
      <c r="E101" s="41"/>
      <c r="F101" s="242" t="s">
        <v>1477</v>
      </c>
      <c r="G101" s="41"/>
      <c r="H101" s="41"/>
      <c r="I101" s="243"/>
      <c r="J101" s="41"/>
      <c r="K101" s="41"/>
      <c r="L101" s="45"/>
      <c r="M101" s="275"/>
      <c r="N101" s="276"/>
      <c r="O101" s="251"/>
      <c r="P101" s="251"/>
      <c r="Q101" s="251"/>
      <c r="R101" s="251"/>
      <c r="S101" s="251"/>
      <c r="T101" s="277"/>
      <c r="U101" s="39"/>
      <c r="V101" s="39"/>
      <c r="W101" s="39"/>
      <c r="X101" s="39"/>
      <c r="Y101" s="39"/>
      <c r="Z101" s="39"/>
      <c r="AA101" s="39"/>
      <c r="AB101" s="39"/>
      <c r="AC101" s="39"/>
      <c r="AD101" s="39"/>
      <c r="AE101" s="39"/>
      <c r="AT101" s="18" t="s">
        <v>371</v>
      </c>
      <c r="AU101" s="18" t="s">
        <v>79</v>
      </c>
    </row>
    <row r="102" s="2" customFormat="1" ht="6.96" customHeight="1">
      <c r="A102" s="39"/>
      <c r="B102" s="60"/>
      <c r="C102" s="61"/>
      <c r="D102" s="61"/>
      <c r="E102" s="61"/>
      <c r="F102" s="61"/>
      <c r="G102" s="61"/>
      <c r="H102" s="61"/>
      <c r="I102" s="61"/>
      <c r="J102" s="61"/>
      <c r="K102" s="61"/>
      <c r="L102" s="45"/>
      <c r="M102" s="39"/>
      <c r="O102" s="39"/>
      <c r="P102" s="39"/>
      <c r="Q102" s="39"/>
      <c r="R102" s="39"/>
      <c r="S102" s="39"/>
      <c r="T102" s="39"/>
      <c r="U102" s="39"/>
      <c r="V102" s="39"/>
      <c r="W102" s="39"/>
      <c r="X102" s="39"/>
      <c r="Y102" s="39"/>
      <c r="Z102" s="39"/>
      <c r="AA102" s="39"/>
      <c r="AB102" s="39"/>
      <c r="AC102" s="39"/>
      <c r="AD102" s="39"/>
      <c r="AE102" s="39"/>
    </row>
  </sheetData>
  <sheetProtection sheet="1" autoFilter="0" formatColumns="0" formatRows="0" objects="1" scenarios="1" spinCount="100000" saltValue="6/csF0z+rX20Z6SSkIUvB/J+im3sTYr9ko+FVhlenQVYritk2kyRnKafNe3Gf9s92i8oy9accaogECodu6DQ9Q==" hashValue="HmWhcGXvRJ4mtoRhnsyutM96FB+G/rhuSiFdu8ar67sWPXESOBTZXDo9UmFmwW2U+dnfAkL6GF2mOEffLNxy1Q==" algorithmName="SHA-512" password="CC35"/>
  <autoFilter ref="C82:K101"/>
  <mergeCells count="9">
    <mergeCell ref="E7:H7"/>
    <mergeCell ref="E9:H9"/>
    <mergeCell ref="E18:H18"/>
    <mergeCell ref="E27:H27"/>
    <mergeCell ref="E48:H48"/>
    <mergeCell ref="E50:H50"/>
    <mergeCell ref="E73:H73"/>
    <mergeCell ref="E75:H75"/>
    <mergeCell ref="L2:V2"/>
  </mergeCells>
  <hyperlinks>
    <hyperlink ref="F99" r:id="rId1" display="https://podminky.urs.cz/item/CS_URS_2021_01/012103000"/>
    <hyperlink ref="F101" r:id="rId2" display="https://podminky.urs.cz/item/CS_URS_2021_01/012303000"/>
  </hyperlinks>
  <pageMargins left="0.39375" right="0.39375" top="0.39375" bottom="0.39375" header="0" footer="0"/>
  <pageSetup paperSize="9" orientation="landscape" blackAndWhite="1" fitToHeight="100"/>
  <headerFooter>
    <oddFooter>&amp;CStrana &amp;P z &amp;N</oddFooter>
  </headerFooter>
  <drawing r:id="rId3"/>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106</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1478</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ROUND(J84,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ROUND((SUM(BE84:BE105)),  2)</f>
        <v>0</v>
      </c>
      <c r="G33" s="39"/>
      <c r="H33" s="39"/>
      <c r="I33" s="149">
        <v>0.20999999999999999</v>
      </c>
      <c r="J33" s="148">
        <f>ROUND(((SUM(BE84:BE105))*I33),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ROUND((SUM(BF84:BF105)),  2)</f>
        <v>0</v>
      </c>
      <c r="G34" s="39"/>
      <c r="H34" s="39"/>
      <c r="I34" s="149">
        <v>0.14999999999999999</v>
      </c>
      <c r="J34" s="148">
        <f>ROUND(((SUM(BF84:BF105))*I34),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ROUND((SUM(BG84:BG105)),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ROUND((SUM(BH84:BH105)),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ROUND((SUM(BI84:BI105)),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VRN - Vedlejší rozpočtové...</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1433</v>
      </c>
      <c r="E60" s="169"/>
      <c r="F60" s="169"/>
      <c r="G60" s="169"/>
      <c r="H60" s="169"/>
      <c r="I60" s="169"/>
      <c r="J60" s="170">
        <f>J85</f>
        <v>0</v>
      </c>
      <c r="K60" s="167"/>
      <c r="L60" s="171"/>
      <c r="S60" s="9"/>
      <c r="T60" s="9"/>
      <c r="U60" s="9"/>
      <c r="V60" s="9"/>
      <c r="W60" s="9"/>
      <c r="X60" s="9"/>
      <c r="Y60" s="9"/>
      <c r="Z60" s="9"/>
      <c r="AA60" s="9"/>
      <c r="AB60" s="9"/>
      <c r="AC60" s="9"/>
      <c r="AD60" s="9"/>
      <c r="AE60" s="9"/>
    </row>
    <row r="61" s="10" customFormat="1" ht="19.92" customHeight="1">
      <c r="A61" s="10"/>
      <c r="B61" s="172"/>
      <c r="C61" s="173"/>
      <c r="D61" s="174" t="s">
        <v>1434</v>
      </c>
      <c r="E61" s="175"/>
      <c r="F61" s="175"/>
      <c r="G61" s="175"/>
      <c r="H61" s="175"/>
      <c r="I61" s="175"/>
      <c r="J61" s="176">
        <f>J86</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1479</v>
      </c>
      <c r="E62" s="175"/>
      <c r="F62" s="175"/>
      <c r="G62" s="175"/>
      <c r="H62" s="175"/>
      <c r="I62" s="175"/>
      <c r="J62" s="176">
        <f>J95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1480</v>
      </c>
      <c r="E63" s="175"/>
      <c r="F63" s="175"/>
      <c r="G63" s="175"/>
      <c r="H63" s="175"/>
      <c r="I63" s="175"/>
      <c r="J63" s="176">
        <f>J98</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1481</v>
      </c>
      <c r="E64" s="175"/>
      <c r="F64" s="175"/>
      <c r="G64" s="175"/>
      <c r="H64" s="175"/>
      <c r="I64" s="175"/>
      <c r="J64" s="176">
        <f>J101</f>
        <v>0</v>
      </c>
      <c r="K64" s="173"/>
      <c r="L64" s="177"/>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2" customFormat="1" ht="24.96" customHeight="1">
      <c r="A71" s="39"/>
      <c r="B71" s="40"/>
      <c r="C71" s="24" t="s">
        <v>118</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161" t="str">
        <f>E7</f>
        <v>Na Pláni Praha 5 č. akce 968 - změna č. 1 (kontrolní rozpo., slepý vv</v>
      </c>
      <c r="F74" s="33"/>
      <c r="G74" s="33"/>
      <c r="H74" s="33"/>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108</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70" t="str">
        <f>E9</f>
        <v>VRN - Vedlejší rozpočtové...</v>
      </c>
      <c r="F76" s="41"/>
      <c r="G76" s="41"/>
      <c r="H76" s="41"/>
      <c r="I76" s="41"/>
      <c r="J76" s="41"/>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2" customHeight="1">
      <c r="A78" s="39"/>
      <c r="B78" s="40"/>
      <c r="C78" s="33" t="s">
        <v>21</v>
      </c>
      <c r="D78" s="41"/>
      <c r="E78" s="41"/>
      <c r="F78" s="28" t="str">
        <f>F12</f>
        <v xml:space="preserve"> </v>
      </c>
      <c r="G78" s="41"/>
      <c r="H78" s="41"/>
      <c r="I78" s="33" t="s">
        <v>23</v>
      </c>
      <c r="J78" s="73" t="str">
        <f>IF(J12="","",J12)</f>
        <v>23. 3. 2021</v>
      </c>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5.15" customHeight="1">
      <c r="A80" s="39"/>
      <c r="B80" s="40"/>
      <c r="C80" s="33" t="s">
        <v>25</v>
      </c>
      <c r="D80" s="41"/>
      <c r="E80" s="41"/>
      <c r="F80" s="28" t="str">
        <f>E15</f>
        <v xml:space="preserve"> </v>
      </c>
      <c r="G80" s="41"/>
      <c r="H80" s="41"/>
      <c r="I80" s="33" t="s">
        <v>30</v>
      </c>
      <c r="J80" s="37" t="str">
        <f>E21</f>
        <v xml:space="preserve"> </v>
      </c>
      <c r="K80" s="41"/>
      <c r="L80" s="135"/>
      <c r="S80" s="39"/>
      <c r="T80" s="39"/>
      <c r="U80" s="39"/>
      <c r="V80" s="39"/>
      <c r="W80" s="39"/>
      <c r="X80" s="39"/>
      <c r="Y80" s="39"/>
      <c r="Z80" s="39"/>
      <c r="AA80" s="39"/>
      <c r="AB80" s="39"/>
      <c r="AC80" s="39"/>
      <c r="AD80" s="39"/>
      <c r="AE80" s="39"/>
    </row>
    <row r="81" s="2" customFormat="1" ht="15.15" customHeight="1">
      <c r="A81" s="39"/>
      <c r="B81" s="40"/>
      <c r="C81" s="33" t="s">
        <v>28</v>
      </c>
      <c r="D81" s="41"/>
      <c r="E81" s="41"/>
      <c r="F81" s="28" t="str">
        <f>IF(E18="","",E18)</f>
        <v>Vyplň údaj</v>
      </c>
      <c r="G81" s="41"/>
      <c r="H81" s="41"/>
      <c r="I81" s="33" t="s">
        <v>32</v>
      </c>
      <c r="J81" s="37" t="str">
        <f>E24</f>
        <v xml:space="preserve"> </v>
      </c>
      <c r="K81" s="41"/>
      <c r="L81" s="135"/>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11" customFormat="1" ht="29.28" customHeight="1">
      <c r="A83" s="178"/>
      <c r="B83" s="179"/>
      <c r="C83" s="180" t="s">
        <v>119</v>
      </c>
      <c r="D83" s="181" t="s">
        <v>54</v>
      </c>
      <c r="E83" s="181" t="s">
        <v>50</v>
      </c>
      <c r="F83" s="181" t="s">
        <v>51</v>
      </c>
      <c r="G83" s="181" t="s">
        <v>120</v>
      </c>
      <c r="H83" s="181" t="s">
        <v>121</v>
      </c>
      <c r="I83" s="181" t="s">
        <v>122</v>
      </c>
      <c r="J83" s="181" t="s">
        <v>112</v>
      </c>
      <c r="K83" s="182" t="s">
        <v>123</v>
      </c>
      <c r="L83" s="183"/>
      <c r="M83" s="93" t="s">
        <v>19</v>
      </c>
      <c r="N83" s="94" t="s">
        <v>39</v>
      </c>
      <c r="O83" s="94" t="s">
        <v>124</v>
      </c>
      <c r="P83" s="94" t="s">
        <v>125</v>
      </c>
      <c r="Q83" s="94" t="s">
        <v>126</v>
      </c>
      <c r="R83" s="94" t="s">
        <v>127</v>
      </c>
      <c r="S83" s="94" t="s">
        <v>128</v>
      </c>
      <c r="T83" s="95" t="s">
        <v>129</v>
      </c>
      <c r="U83" s="178"/>
      <c r="V83" s="178"/>
      <c r="W83" s="178"/>
      <c r="X83" s="178"/>
      <c r="Y83" s="178"/>
      <c r="Z83" s="178"/>
      <c r="AA83" s="178"/>
      <c r="AB83" s="178"/>
      <c r="AC83" s="178"/>
      <c r="AD83" s="178"/>
      <c r="AE83" s="178"/>
    </row>
    <row r="84" s="2" customFormat="1" ht="22.8" customHeight="1">
      <c r="A84" s="39"/>
      <c r="B84" s="40"/>
      <c r="C84" s="100" t="s">
        <v>130</v>
      </c>
      <c r="D84" s="41"/>
      <c r="E84" s="41"/>
      <c r="F84" s="41"/>
      <c r="G84" s="41"/>
      <c r="H84" s="41"/>
      <c r="I84" s="41"/>
      <c r="J84" s="184">
        <f>BK84</f>
        <v>0</v>
      </c>
      <c r="K84" s="41"/>
      <c r="L84" s="45"/>
      <c r="M84" s="96"/>
      <c r="N84" s="185"/>
      <c r="O84" s="97"/>
      <c r="P84" s="186">
        <f>P85</f>
        <v>0</v>
      </c>
      <c r="Q84" s="97"/>
      <c r="R84" s="186">
        <f>R85</f>
        <v>0</v>
      </c>
      <c r="S84" s="97"/>
      <c r="T84" s="187">
        <f>T85</f>
        <v>0</v>
      </c>
      <c r="U84" s="39"/>
      <c r="V84" s="39"/>
      <c r="W84" s="39"/>
      <c r="X84" s="39"/>
      <c r="Y84" s="39"/>
      <c r="Z84" s="39"/>
      <c r="AA84" s="39"/>
      <c r="AB84" s="39"/>
      <c r="AC84" s="39"/>
      <c r="AD84" s="39"/>
      <c r="AE84" s="39"/>
      <c r="AT84" s="18" t="s">
        <v>68</v>
      </c>
      <c r="AU84" s="18" t="s">
        <v>113</v>
      </c>
      <c r="BK84" s="188">
        <f>BK85</f>
        <v>0</v>
      </c>
    </row>
    <row r="85" s="12" customFormat="1" ht="25.92" customHeight="1">
      <c r="A85" s="12"/>
      <c r="B85" s="189"/>
      <c r="C85" s="190"/>
      <c r="D85" s="191" t="s">
        <v>68</v>
      </c>
      <c r="E85" s="192" t="s">
        <v>104</v>
      </c>
      <c r="F85" s="192" t="s">
        <v>1466</v>
      </c>
      <c r="G85" s="190"/>
      <c r="H85" s="190"/>
      <c r="I85" s="193"/>
      <c r="J85" s="194">
        <f>BK85</f>
        <v>0</v>
      </c>
      <c r="K85" s="190"/>
      <c r="L85" s="195"/>
      <c r="M85" s="196"/>
      <c r="N85" s="197"/>
      <c r="O85" s="197"/>
      <c r="P85" s="198">
        <f>P86+P95+P98+P101</f>
        <v>0</v>
      </c>
      <c r="Q85" s="197"/>
      <c r="R85" s="198">
        <f>R86+R95+R98+R101</f>
        <v>0</v>
      </c>
      <c r="S85" s="197"/>
      <c r="T85" s="199">
        <f>T86+T95+T98+T101</f>
        <v>0</v>
      </c>
      <c r="U85" s="12"/>
      <c r="V85" s="12"/>
      <c r="W85" s="12"/>
      <c r="X85" s="12"/>
      <c r="Y85" s="12"/>
      <c r="Z85" s="12"/>
      <c r="AA85" s="12"/>
      <c r="AB85" s="12"/>
      <c r="AC85" s="12"/>
      <c r="AD85" s="12"/>
      <c r="AE85" s="12"/>
      <c r="AR85" s="200" t="s">
        <v>158</v>
      </c>
      <c r="AT85" s="201" t="s">
        <v>68</v>
      </c>
      <c r="AU85" s="201" t="s">
        <v>69</v>
      </c>
      <c r="AY85" s="200" t="s">
        <v>133</v>
      </c>
      <c r="BK85" s="202">
        <f>BK86+BK95+BK98+BK101</f>
        <v>0</v>
      </c>
    </row>
    <row r="86" s="12" customFormat="1" ht="22.8" customHeight="1">
      <c r="A86" s="12"/>
      <c r="B86" s="189"/>
      <c r="C86" s="190"/>
      <c r="D86" s="191" t="s">
        <v>68</v>
      </c>
      <c r="E86" s="203" t="s">
        <v>1467</v>
      </c>
      <c r="F86" s="203" t="s">
        <v>1468</v>
      </c>
      <c r="G86" s="190"/>
      <c r="H86" s="190"/>
      <c r="I86" s="193"/>
      <c r="J86" s="204">
        <f>BK86</f>
        <v>0</v>
      </c>
      <c r="K86" s="190"/>
      <c r="L86" s="195"/>
      <c r="M86" s="196"/>
      <c r="N86" s="197"/>
      <c r="O86" s="197"/>
      <c r="P86" s="198">
        <f>SUM(P87:P94)</f>
        <v>0</v>
      </c>
      <c r="Q86" s="197"/>
      <c r="R86" s="198">
        <f>SUM(R87:R94)</f>
        <v>0</v>
      </c>
      <c r="S86" s="197"/>
      <c r="T86" s="199">
        <f>SUM(T87:T94)</f>
        <v>0</v>
      </c>
      <c r="U86" s="12"/>
      <c r="V86" s="12"/>
      <c r="W86" s="12"/>
      <c r="X86" s="12"/>
      <c r="Y86" s="12"/>
      <c r="Z86" s="12"/>
      <c r="AA86" s="12"/>
      <c r="AB86" s="12"/>
      <c r="AC86" s="12"/>
      <c r="AD86" s="12"/>
      <c r="AE86" s="12"/>
      <c r="AR86" s="200" t="s">
        <v>158</v>
      </c>
      <c r="AT86" s="201" t="s">
        <v>68</v>
      </c>
      <c r="AU86" s="201" t="s">
        <v>77</v>
      </c>
      <c r="AY86" s="200" t="s">
        <v>133</v>
      </c>
      <c r="BK86" s="202">
        <f>SUM(BK87:BK94)</f>
        <v>0</v>
      </c>
    </row>
    <row r="87" s="2" customFormat="1" ht="24.15" customHeight="1">
      <c r="A87" s="39"/>
      <c r="B87" s="40"/>
      <c r="C87" s="205" t="s">
        <v>77</v>
      </c>
      <c r="D87" s="205" t="s">
        <v>135</v>
      </c>
      <c r="E87" s="206" t="s">
        <v>1482</v>
      </c>
      <c r="F87" s="207" t="s">
        <v>1483</v>
      </c>
      <c r="G87" s="208" t="s">
        <v>1445</v>
      </c>
      <c r="H87" s="209">
        <v>1</v>
      </c>
      <c r="I87" s="210"/>
      <c r="J87" s="211">
        <f>ROUND(I87*H87,2)</f>
        <v>0</v>
      </c>
      <c r="K87" s="207" t="s">
        <v>369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1484</v>
      </c>
    </row>
    <row r="88" s="2" customFormat="1">
      <c r="A88" s="39"/>
      <c r="B88" s="40"/>
      <c r="C88" s="41"/>
      <c r="D88" s="241" t="s">
        <v>371</v>
      </c>
      <c r="E88" s="41"/>
      <c r="F88" s="242" t="s">
        <v>1485</v>
      </c>
      <c r="G88" s="41"/>
      <c r="H88" s="41"/>
      <c r="I88" s="243"/>
      <c r="J88" s="41"/>
      <c r="K88" s="41"/>
      <c r="L88" s="45"/>
      <c r="M88" s="244"/>
      <c r="N88" s="245"/>
      <c r="O88" s="85"/>
      <c r="P88" s="85"/>
      <c r="Q88" s="85"/>
      <c r="R88" s="85"/>
      <c r="S88" s="85"/>
      <c r="T88" s="86"/>
      <c r="U88" s="39"/>
      <c r="V88" s="39"/>
      <c r="W88" s="39"/>
      <c r="X88" s="39"/>
      <c r="Y88" s="39"/>
      <c r="Z88" s="39"/>
      <c r="AA88" s="39"/>
      <c r="AB88" s="39"/>
      <c r="AC88" s="39"/>
      <c r="AD88" s="39"/>
      <c r="AE88" s="39"/>
      <c r="AT88" s="18" t="s">
        <v>371</v>
      </c>
      <c r="AU88" s="18" t="s">
        <v>79</v>
      </c>
    </row>
    <row r="89" s="2" customFormat="1" ht="37.8" customHeight="1">
      <c r="A89" s="39"/>
      <c r="B89" s="40"/>
      <c r="C89" s="205" t="s">
        <v>79</v>
      </c>
      <c r="D89" s="205" t="s">
        <v>135</v>
      </c>
      <c r="E89" s="206" t="s">
        <v>1486</v>
      </c>
      <c r="F89" s="207" t="s">
        <v>1487</v>
      </c>
      <c r="G89" s="208" t="s">
        <v>1445</v>
      </c>
      <c r="H89" s="209">
        <v>1</v>
      </c>
      <c r="I89" s="210"/>
      <c r="J89" s="211">
        <f>ROUND(I89*H89,2)</f>
        <v>0</v>
      </c>
      <c r="K89" s="207" t="s">
        <v>369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1488</v>
      </c>
    </row>
    <row r="90" s="2" customFormat="1">
      <c r="A90" s="39"/>
      <c r="B90" s="40"/>
      <c r="C90" s="41"/>
      <c r="D90" s="241" t="s">
        <v>371</v>
      </c>
      <c r="E90" s="41"/>
      <c r="F90" s="242" t="s">
        <v>1489</v>
      </c>
      <c r="G90" s="41"/>
      <c r="H90" s="41"/>
      <c r="I90" s="243"/>
      <c r="J90" s="41"/>
      <c r="K90" s="41"/>
      <c r="L90" s="45"/>
      <c r="M90" s="244"/>
      <c r="N90" s="245"/>
      <c r="O90" s="85"/>
      <c r="P90" s="85"/>
      <c r="Q90" s="85"/>
      <c r="R90" s="85"/>
      <c r="S90" s="85"/>
      <c r="T90" s="86"/>
      <c r="U90" s="39"/>
      <c r="V90" s="39"/>
      <c r="W90" s="39"/>
      <c r="X90" s="39"/>
      <c r="Y90" s="39"/>
      <c r="Z90" s="39"/>
      <c r="AA90" s="39"/>
      <c r="AB90" s="39"/>
      <c r="AC90" s="39"/>
      <c r="AD90" s="39"/>
      <c r="AE90" s="39"/>
      <c r="AT90" s="18" t="s">
        <v>371</v>
      </c>
      <c r="AU90" s="18" t="s">
        <v>79</v>
      </c>
    </row>
    <row r="91" s="2" customFormat="1" ht="16.5" customHeight="1">
      <c r="A91" s="39"/>
      <c r="B91" s="40"/>
      <c r="C91" s="205" t="s">
        <v>149</v>
      </c>
      <c r="D91" s="205" t="s">
        <v>135</v>
      </c>
      <c r="E91" s="206" t="s">
        <v>1490</v>
      </c>
      <c r="F91" s="207" t="s">
        <v>1491</v>
      </c>
      <c r="G91" s="208" t="s">
        <v>1445</v>
      </c>
      <c r="H91" s="209">
        <v>1</v>
      </c>
      <c r="I91" s="210"/>
      <c r="J91" s="211">
        <f>ROUND(I91*H91,2)</f>
        <v>0</v>
      </c>
      <c r="K91" s="207" t="s">
        <v>369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1471</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1471</v>
      </c>
      <c r="BM91" s="216" t="s">
        <v>1492</v>
      </c>
    </row>
    <row r="92" s="2" customFormat="1">
      <c r="A92" s="39"/>
      <c r="B92" s="40"/>
      <c r="C92" s="41"/>
      <c r="D92" s="241" t="s">
        <v>371</v>
      </c>
      <c r="E92" s="41"/>
      <c r="F92" s="242" t="s">
        <v>1493</v>
      </c>
      <c r="G92" s="41"/>
      <c r="H92" s="41"/>
      <c r="I92" s="243"/>
      <c r="J92" s="41"/>
      <c r="K92" s="41"/>
      <c r="L92" s="45"/>
      <c r="M92" s="244"/>
      <c r="N92" s="245"/>
      <c r="O92" s="85"/>
      <c r="P92" s="85"/>
      <c r="Q92" s="85"/>
      <c r="R92" s="85"/>
      <c r="S92" s="85"/>
      <c r="T92" s="86"/>
      <c r="U92" s="39"/>
      <c r="V92" s="39"/>
      <c r="W92" s="39"/>
      <c r="X92" s="39"/>
      <c r="Y92" s="39"/>
      <c r="Z92" s="39"/>
      <c r="AA92" s="39"/>
      <c r="AB92" s="39"/>
      <c r="AC92" s="39"/>
      <c r="AD92" s="39"/>
      <c r="AE92" s="39"/>
      <c r="AT92" s="18" t="s">
        <v>371</v>
      </c>
      <c r="AU92" s="18" t="s">
        <v>79</v>
      </c>
    </row>
    <row r="93" s="13" customFormat="1">
      <c r="A93" s="13"/>
      <c r="B93" s="218"/>
      <c r="C93" s="219"/>
      <c r="D93" s="220" t="s">
        <v>142</v>
      </c>
      <c r="E93" s="221" t="s">
        <v>19</v>
      </c>
      <c r="F93" s="222" t="s">
        <v>1494</v>
      </c>
      <c r="G93" s="219"/>
      <c r="H93" s="223">
        <v>1</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142</v>
      </c>
      <c r="AU93" s="229" t="s">
        <v>79</v>
      </c>
      <c r="AV93" s="13" t="s">
        <v>79</v>
      </c>
      <c r="AW93" s="13" t="s">
        <v>31</v>
      </c>
      <c r="AX93" s="13" t="s">
        <v>69</v>
      </c>
      <c r="AY93" s="229" t="s">
        <v>133</v>
      </c>
    </row>
    <row r="94" s="14" customFormat="1">
      <c r="A94" s="14"/>
      <c r="B94" s="230"/>
      <c r="C94" s="231"/>
      <c r="D94" s="220" t="s">
        <v>142</v>
      </c>
      <c r="E94" s="232" t="s">
        <v>19</v>
      </c>
      <c r="F94" s="233" t="s">
        <v>144</v>
      </c>
      <c r="G94" s="231"/>
      <c r="H94" s="234">
        <v>1</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142</v>
      </c>
      <c r="AU94" s="240" t="s">
        <v>79</v>
      </c>
      <c r="AV94" s="14" t="s">
        <v>140</v>
      </c>
      <c r="AW94" s="14" t="s">
        <v>31</v>
      </c>
      <c r="AX94" s="14" t="s">
        <v>77</v>
      </c>
      <c r="AY94" s="240" t="s">
        <v>133</v>
      </c>
    </row>
    <row r="95" s="12" customFormat="1" ht="22.8" customHeight="1">
      <c r="A95" s="12"/>
      <c r="B95" s="189"/>
      <c r="C95" s="190"/>
      <c r="D95" s="191" t="s">
        <v>68</v>
      </c>
      <c r="E95" s="203" t="s">
        <v>1495</v>
      </c>
      <c r="F95" s="203" t="s">
        <v>1496</v>
      </c>
      <c r="G95" s="190"/>
      <c r="H95" s="190"/>
      <c r="I95" s="193"/>
      <c r="J95" s="204">
        <f>BK95</f>
        <v>0</v>
      </c>
      <c r="K95" s="190"/>
      <c r="L95" s="195"/>
      <c r="M95" s="196"/>
      <c r="N95" s="197"/>
      <c r="O95" s="197"/>
      <c r="P95" s="198">
        <f>SUM(P96:P97)</f>
        <v>0</v>
      </c>
      <c r="Q95" s="197"/>
      <c r="R95" s="198">
        <f>SUM(R96:R97)</f>
        <v>0</v>
      </c>
      <c r="S95" s="197"/>
      <c r="T95" s="199">
        <f>SUM(T96:T97)</f>
        <v>0</v>
      </c>
      <c r="U95" s="12"/>
      <c r="V95" s="12"/>
      <c r="W95" s="12"/>
      <c r="X95" s="12"/>
      <c r="Y95" s="12"/>
      <c r="Z95" s="12"/>
      <c r="AA95" s="12"/>
      <c r="AB95" s="12"/>
      <c r="AC95" s="12"/>
      <c r="AD95" s="12"/>
      <c r="AE95" s="12"/>
      <c r="AR95" s="200" t="s">
        <v>158</v>
      </c>
      <c r="AT95" s="201" t="s">
        <v>68</v>
      </c>
      <c r="AU95" s="201" t="s">
        <v>77</v>
      </c>
      <c r="AY95" s="200" t="s">
        <v>133</v>
      </c>
      <c r="BK95" s="202">
        <f>SUM(BK96:BK97)</f>
        <v>0</v>
      </c>
    </row>
    <row r="96" s="2" customFormat="1" ht="114.9" customHeight="1">
      <c r="A96" s="39"/>
      <c r="B96" s="40"/>
      <c r="C96" s="205" t="s">
        <v>140</v>
      </c>
      <c r="D96" s="205" t="s">
        <v>135</v>
      </c>
      <c r="E96" s="206" t="s">
        <v>1497</v>
      </c>
      <c r="F96" s="207" t="s">
        <v>1498</v>
      </c>
      <c r="G96" s="208" t="s">
        <v>1445</v>
      </c>
      <c r="H96" s="209">
        <v>1</v>
      </c>
      <c r="I96" s="210"/>
      <c r="J96" s="211">
        <f>ROUND(I96*H96,2)</f>
        <v>0</v>
      </c>
      <c r="K96" s="207" t="s">
        <v>369</v>
      </c>
      <c r="L96" s="45"/>
      <c r="M96" s="212" t="s">
        <v>19</v>
      </c>
      <c r="N96" s="213" t="s">
        <v>40</v>
      </c>
      <c r="O96" s="85"/>
      <c r="P96" s="214">
        <f>O96*H96</f>
        <v>0</v>
      </c>
      <c r="Q96" s="214">
        <v>0</v>
      </c>
      <c r="R96" s="214">
        <f>Q96*H96</f>
        <v>0</v>
      </c>
      <c r="S96" s="214">
        <v>0</v>
      </c>
      <c r="T96" s="215">
        <f>S96*H96</f>
        <v>0</v>
      </c>
      <c r="U96" s="39"/>
      <c r="V96" s="39"/>
      <c r="W96" s="39"/>
      <c r="X96" s="39"/>
      <c r="Y96" s="39"/>
      <c r="Z96" s="39"/>
      <c r="AA96" s="39"/>
      <c r="AB96" s="39"/>
      <c r="AC96" s="39"/>
      <c r="AD96" s="39"/>
      <c r="AE96" s="39"/>
      <c r="AR96" s="216" t="s">
        <v>140</v>
      </c>
      <c r="AT96" s="216" t="s">
        <v>135</v>
      </c>
      <c r="AU96" s="216" t="s">
        <v>79</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140</v>
      </c>
      <c r="BM96" s="216" t="s">
        <v>1499</v>
      </c>
    </row>
    <row r="97" s="2" customFormat="1">
      <c r="A97" s="39"/>
      <c r="B97" s="40"/>
      <c r="C97" s="41"/>
      <c r="D97" s="241" t="s">
        <v>371</v>
      </c>
      <c r="E97" s="41"/>
      <c r="F97" s="242" t="s">
        <v>1500</v>
      </c>
      <c r="G97" s="41"/>
      <c r="H97" s="41"/>
      <c r="I97" s="243"/>
      <c r="J97" s="41"/>
      <c r="K97" s="41"/>
      <c r="L97" s="45"/>
      <c r="M97" s="244"/>
      <c r="N97" s="245"/>
      <c r="O97" s="85"/>
      <c r="P97" s="85"/>
      <c r="Q97" s="85"/>
      <c r="R97" s="85"/>
      <c r="S97" s="85"/>
      <c r="T97" s="86"/>
      <c r="U97" s="39"/>
      <c r="V97" s="39"/>
      <c r="W97" s="39"/>
      <c r="X97" s="39"/>
      <c r="Y97" s="39"/>
      <c r="Z97" s="39"/>
      <c r="AA97" s="39"/>
      <c r="AB97" s="39"/>
      <c r="AC97" s="39"/>
      <c r="AD97" s="39"/>
      <c r="AE97" s="39"/>
      <c r="AT97" s="18" t="s">
        <v>371</v>
      </c>
      <c r="AU97" s="18" t="s">
        <v>79</v>
      </c>
    </row>
    <row r="98" s="12" customFormat="1" ht="22.8" customHeight="1">
      <c r="A98" s="12"/>
      <c r="B98" s="189"/>
      <c r="C98" s="190"/>
      <c r="D98" s="191" t="s">
        <v>68</v>
      </c>
      <c r="E98" s="203" t="s">
        <v>1501</v>
      </c>
      <c r="F98" s="203" t="s">
        <v>1502</v>
      </c>
      <c r="G98" s="190"/>
      <c r="H98" s="190"/>
      <c r="I98" s="193"/>
      <c r="J98" s="204">
        <f>BK98</f>
        <v>0</v>
      </c>
      <c r="K98" s="190"/>
      <c r="L98" s="195"/>
      <c r="M98" s="196"/>
      <c r="N98" s="197"/>
      <c r="O98" s="197"/>
      <c r="P98" s="198">
        <f>SUM(P99:P100)</f>
        <v>0</v>
      </c>
      <c r="Q98" s="197"/>
      <c r="R98" s="198">
        <f>SUM(R99:R100)</f>
        <v>0</v>
      </c>
      <c r="S98" s="197"/>
      <c r="T98" s="199">
        <f>SUM(T99:T100)</f>
        <v>0</v>
      </c>
      <c r="U98" s="12"/>
      <c r="V98" s="12"/>
      <c r="W98" s="12"/>
      <c r="X98" s="12"/>
      <c r="Y98" s="12"/>
      <c r="Z98" s="12"/>
      <c r="AA98" s="12"/>
      <c r="AB98" s="12"/>
      <c r="AC98" s="12"/>
      <c r="AD98" s="12"/>
      <c r="AE98" s="12"/>
      <c r="AR98" s="200" t="s">
        <v>158</v>
      </c>
      <c r="AT98" s="201" t="s">
        <v>68</v>
      </c>
      <c r="AU98" s="201" t="s">
        <v>77</v>
      </c>
      <c r="AY98" s="200" t="s">
        <v>133</v>
      </c>
      <c r="BK98" s="202">
        <f>SUM(BK99:BK100)</f>
        <v>0</v>
      </c>
    </row>
    <row r="99" s="2" customFormat="1" ht="37.8" customHeight="1">
      <c r="A99" s="39"/>
      <c r="B99" s="40"/>
      <c r="C99" s="205" t="s">
        <v>158</v>
      </c>
      <c r="D99" s="205" t="s">
        <v>135</v>
      </c>
      <c r="E99" s="206" t="s">
        <v>1503</v>
      </c>
      <c r="F99" s="207" t="s">
        <v>1504</v>
      </c>
      <c r="G99" s="208" t="s">
        <v>1445</v>
      </c>
      <c r="H99" s="209">
        <v>1</v>
      </c>
      <c r="I99" s="210"/>
      <c r="J99" s="211">
        <f>ROUND(I99*H99,2)</f>
        <v>0</v>
      </c>
      <c r="K99" s="207" t="s">
        <v>369</v>
      </c>
      <c r="L99" s="45"/>
      <c r="M99" s="212" t="s">
        <v>19</v>
      </c>
      <c r="N99" s="213"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140</v>
      </c>
      <c r="AT99" s="216" t="s">
        <v>135</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140</v>
      </c>
      <c r="BM99" s="216" t="s">
        <v>1505</v>
      </c>
    </row>
    <row r="100" s="2" customFormat="1">
      <c r="A100" s="39"/>
      <c r="B100" s="40"/>
      <c r="C100" s="41"/>
      <c r="D100" s="241" t="s">
        <v>371</v>
      </c>
      <c r="E100" s="41"/>
      <c r="F100" s="242" t="s">
        <v>1506</v>
      </c>
      <c r="G100" s="41"/>
      <c r="H100" s="41"/>
      <c r="I100" s="243"/>
      <c r="J100" s="41"/>
      <c r="K100" s="41"/>
      <c r="L100" s="45"/>
      <c r="M100" s="244"/>
      <c r="N100" s="245"/>
      <c r="O100" s="85"/>
      <c r="P100" s="85"/>
      <c r="Q100" s="85"/>
      <c r="R100" s="85"/>
      <c r="S100" s="85"/>
      <c r="T100" s="86"/>
      <c r="U100" s="39"/>
      <c r="V100" s="39"/>
      <c r="W100" s="39"/>
      <c r="X100" s="39"/>
      <c r="Y100" s="39"/>
      <c r="Z100" s="39"/>
      <c r="AA100" s="39"/>
      <c r="AB100" s="39"/>
      <c r="AC100" s="39"/>
      <c r="AD100" s="39"/>
      <c r="AE100" s="39"/>
      <c r="AT100" s="18" t="s">
        <v>371</v>
      </c>
      <c r="AU100" s="18" t="s">
        <v>79</v>
      </c>
    </row>
    <row r="101" s="12" customFormat="1" ht="22.8" customHeight="1">
      <c r="A101" s="12"/>
      <c r="B101" s="189"/>
      <c r="C101" s="190"/>
      <c r="D101" s="191" t="s">
        <v>68</v>
      </c>
      <c r="E101" s="203" t="s">
        <v>1507</v>
      </c>
      <c r="F101" s="203" t="s">
        <v>1508</v>
      </c>
      <c r="G101" s="190"/>
      <c r="H101" s="190"/>
      <c r="I101" s="193"/>
      <c r="J101" s="204">
        <f>BK101</f>
        <v>0</v>
      </c>
      <c r="K101" s="190"/>
      <c r="L101" s="195"/>
      <c r="M101" s="196"/>
      <c r="N101" s="197"/>
      <c r="O101" s="197"/>
      <c r="P101" s="198">
        <f>SUM(P102:P105)</f>
        <v>0</v>
      </c>
      <c r="Q101" s="197"/>
      <c r="R101" s="198">
        <f>SUM(R102:R105)</f>
        <v>0</v>
      </c>
      <c r="S101" s="197"/>
      <c r="T101" s="199">
        <f>SUM(T102:T105)</f>
        <v>0</v>
      </c>
      <c r="U101" s="12"/>
      <c r="V101" s="12"/>
      <c r="W101" s="12"/>
      <c r="X101" s="12"/>
      <c r="Y101" s="12"/>
      <c r="Z101" s="12"/>
      <c r="AA101" s="12"/>
      <c r="AB101" s="12"/>
      <c r="AC101" s="12"/>
      <c r="AD101" s="12"/>
      <c r="AE101" s="12"/>
      <c r="AR101" s="200" t="s">
        <v>158</v>
      </c>
      <c r="AT101" s="201" t="s">
        <v>68</v>
      </c>
      <c r="AU101" s="201" t="s">
        <v>77</v>
      </c>
      <c r="AY101" s="200" t="s">
        <v>133</v>
      </c>
      <c r="BK101" s="202">
        <f>SUM(BK102:BK105)</f>
        <v>0</v>
      </c>
    </row>
    <row r="102" s="2" customFormat="1" ht="16.5" customHeight="1">
      <c r="A102" s="39"/>
      <c r="B102" s="40"/>
      <c r="C102" s="205" t="s">
        <v>163</v>
      </c>
      <c r="D102" s="205" t="s">
        <v>135</v>
      </c>
      <c r="E102" s="206" t="s">
        <v>1509</v>
      </c>
      <c r="F102" s="207" t="s">
        <v>1508</v>
      </c>
      <c r="G102" s="208" t="s">
        <v>265</v>
      </c>
      <c r="H102" s="209">
        <v>3</v>
      </c>
      <c r="I102" s="210"/>
      <c r="J102" s="211">
        <f>ROUND(I102*H102,2)</f>
        <v>0</v>
      </c>
      <c r="K102" s="207" t="s">
        <v>369</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1471</v>
      </c>
      <c r="AT102" s="216" t="s">
        <v>135</v>
      </c>
      <c r="AU102" s="216" t="s">
        <v>79</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1471</v>
      </c>
      <c r="BM102" s="216" t="s">
        <v>1510</v>
      </c>
    </row>
    <row r="103" s="2" customFormat="1">
      <c r="A103" s="39"/>
      <c r="B103" s="40"/>
      <c r="C103" s="41"/>
      <c r="D103" s="241" t="s">
        <v>371</v>
      </c>
      <c r="E103" s="41"/>
      <c r="F103" s="242" t="s">
        <v>1511</v>
      </c>
      <c r="G103" s="41"/>
      <c r="H103" s="41"/>
      <c r="I103" s="243"/>
      <c r="J103" s="41"/>
      <c r="K103" s="41"/>
      <c r="L103" s="45"/>
      <c r="M103" s="244"/>
      <c r="N103" s="245"/>
      <c r="O103" s="85"/>
      <c r="P103" s="85"/>
      <c r="Q103" s="85"/>
      <c r="R103" s="85"/>
      <c r="S103" s="85"/>
      <c r="T103" s="86"/>
      <c r="U103" s="39"/>
      <c r="V103" s="39"/>
      <c r="W103" s="39"/>
      <c r="X103" s="39"/>
      <c r="Y103" s="39"/>
      <c r="Z103" s="39"/>
      <c r="AA103" s="39"/>
      <c r="AB103" s="39"/>
      <c r="AC103" s="39"/>
      <c r="AD103" s="39"/>
      <c r="AE103" s="39"/>
      <c r="AT103" s="18" t="s">
        <v>371</v>
      </c>
      <c r="AU103" s="18" t="s">
        <v>79</v>
      </c>
    </row>
    <row r="104" s="13" customFormat="1">
      <c r="A104" s="13"/>
      <c r="B104" s="218"/>
      <c r="C104" s="219"/>
      <c r="D104" s="220" t="s">
        <v>142</v>
      </c>
      <c r="E104" s="221" t="s">
        <v>19</v>
      </c>
      <c r="F104" s="222" t="s">
        <v>1512</v>
      </c>
      <c r="G104" s="219"/>
      <c r="H104" s="223">
        <v>3</v>
      </c>
      <c r="I104" s="224"/>
      <c r="J104" s="219"/>
      <c r="K104" s="219"/>
      <c r="L104" s="225"/>
      <c r="M104" s="226"/>
      <c r="N104" s="227"/>
      <c r="O104" s="227"/>
      <c r="P104" s="227"/>
      <c r="Q104" s="227"/>
      <c r="R104" s="227"/>
      <c r="S104" s="227"/>
      <c r="T104" s="228"/>
      <c r="U104" s="13"/>
      <c r="V104" s="13"/>
      <c r="W104" s="13"/>
      <c r="X104" s="13"/>
      <c r="Y104" s="13"/>
      <c r="Z104" s="13"/>
      <c r="AA104" s="13"/>
      <c r="AB104" s="13"/>
      <c r="AC104" s="13"/>
      <c r="AD104" s="13"/>
      <c r="AE104" s="13"/>
      <c r="AT104" s="229" t="s">
        <v>142</v>
      </c>
      <c r="AU104" s="229" t="s">
        <v>79</v>
      </c>
      <c r="AV104" s="13" t="s">
        <v>79</v>
      </c>
      <c r="AW104" s="13" t="s">
        <v>31</v>
      </c>
      <c r="AX104" s="13" t="s">
        <v>69</v>
      </c>
      <c r="AY104" s="229" t="s">
        <v>133</v>
      </c>
    </row>
    <row r="105" s="14" customFormat="1">
      <c r="A105" s="14"/>
      <c r="B105" s="230"/>
      <c r="C105" s="231"/>
      <c r="D105" s="220" t="s">
        <v>142</v>
      </c>
      <c r="E105" s="232" t="s">
        <v>19</v>
      </c>
      <c r="F105" s="233" t="s">
        <v>144</v>
      </c>
      <c r="G105" s="231"/>
      <c r="H105" s="234">
        <v>3</v>
      </c>
      <c r="I105" s="235"/>
      <c r="J105" s="231"/>
      <c r="K105" s="231"/>
      <c r="L105" s="236"/>
      <c r="M105" s="246"/>
      <c r="N105" s="247"/>
      <c r="O105" s="247"/>
      <c r="P105" s="247"/>
      <c r="Q105" s="247"/>
      <c r="R105" s="247"/>
      <c r="S105" s="247"/>
      <c r="T105" s="248"/>
      <c r="U105" s="14"/>
      <c r="V105" s="14"/>
      <c r="W105" s="14"/>
      <c r="X105" s="14"/>
      <c r="Y105" s="14"/>
      <c r="Z105" s="14"/>
      <c r="AA105" s="14"/>
      <c r="AB105" s="14"/>
      <c r="AC105" s="14"/>
      <c r="AD105" s="14"/>
      <c r="AE105" s="14"/>
      <c r="AT105" s="240" t="s">
        <v>142</v>
      </c>
      <c r="AU105" s="240" t="s">
        <v>79</v>
      </c>
      <c r="AV105" s="14" t="s">
        <v>140</v>
      </c>
      <c r="AW105" s="14" t="s">
        <v>31</v>
      </c>
      <c r="AX105" s="14" t="s">
        <v>77</v>
      </c>
      <c r="AY105" s="240" t="s">
        <v>133</v>
      </c>
    </row>
    <row r="106" s="2" customFormat="1" ht="6.96" customHeight="1">
      <c r="A106" s="39"/>
      <c r="B106" s="60"/>
      <c r="C106" s="61"/>
      <c r="D106" s="61"/>
      <c r="E106" s="61"/>
      <c r="F106" s="61"/>
      <c r="G106" s="61"/>
      <c r="H106" s="61"/>
      <c r="I106" s="61"/>
      <c r="J106" s="61"/>
      <c r="K106" s="61"/>
      <c r="L106" s="45"/>
      <c r="M106" s="39"/>
      <c r="O106" s="39"/>
      <c r="P106" s="39"/>
      <c r="Q106" s="39"/>
      <c r="R106" s="39"/>
      <c r="S106" s="39"/>
      <c r="T106" s="39"/>
      <c r="U106" s="39"/>
      <c r="V106" s="39"/>
      <c r="W106" s="39"/>
      <c r="X106" s="39"/>
      <c r="Y106" s="39"/>
      <c r="Z106" s="39"/>
      <c r="AA106" s="39"/>
      <c r="AB106" s="39"/>
      <c r="AC106" s="39"/>
      <c r="AD106" s="39"/>
      <c r="AE106" s="39"/>
    </row>
  </sheetData>
  <sheetProtection sheet="1" autoFilter="0" formatColumns="0" formatRows="0" objects="1" scenarios="1" spinCount="100000" saltValue="po6vRVVjJLkq+CrJ1QcyfeT+Xq+XSLwP7Zfxoqx1Ik5LTJwjCwGD9P86xM6pgwgnQqNFVJjOk2/1rpKP29hGHA==" hashValue="MJLdcUCu0zX85coVNnGJ32/HbYCPjHvqr9obAPddNNHhTePTWjlj0ol5VnIjUMKSSjtJWR5N5QMV7xVlVjCRfg==" algorithmName="SHA-512" password="CC35"/>
  <autoFilter ref="C83:K105"/>
  <mergeCells count="9">
    <mergeCell ref="E7:H7"/>
    <mergeCell ref="E9:H9"/>
    <mergeCell ref="E18:H18"/>
    <mergeCell ref="E27:H27"/>
    <mergeCell ref="E48:H48"/>
    <mergeCell ref="E50:H50"/>
    <mergeCell ref="E74:H74"/>
    <mergeCell ref="E76:H76"/>
    <mergeCell ref="L2:V2"/>
  </mergeCells>
  <hyperlinks>
    <hyperlink ref="F88" r:id="rId1" display="https://podminky.urs.cz/item/CS_URS_2021_01/012002000.1"/>
    <hyperlink ref="F90" r:id="rId2" display="https://podminky.urs.cz/item/CS_URS_2021_01/013254000"/>
    <hyperlink ref="F92" r:id="rId3" display="https://podminky.urs.cz/item/CS_URS_2021_01/013294000"/>
    <hyperlink ref="F97" r:id="rId4" display="https://podminky.urs.cz/item/CS_URS_2021_01/030001000"/>
    <hyperlink ref="F100" r:id="rId5" display="https://podminky.urs.cz/item/CS_URS_2021_01/060001000"/>
    <hyperlink ref="F103" r:id="rId6" display="https://podminky.urs.cz/item/CS_URS_2021_01/070001000"/>
  </hyperlinks>
  <pageMargins left="0.39375" right="0.39375" top="0.39375" bottom="0.39375" header="0" footer="0"/>
  <pageSetup paperSize="9" orientation="landscape" blackAndWhite="1" fitToHeight="100"/>
  <headerFooter>
    <oddFooter>&amp;CStrana &amp;P z &amp;N</oddFooter>
  </headerFooter>
  <drawing r:id="rId7"/>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8" customWidth="1"/>
    <col min="2" max="2" width="1.667969" style="278" customWidth="1"/>
    <col min="3" max="4" width="5" style="278" customWidth="1"/>
    <col min="5" max="5" width="11.66016" style="278" customWidth="1"/>
    <col min="6" max="6" width="9.160156" style="278" customWidth="1"/>
    <col min="7" max="7" width="5" style="278" customWidth="1"/>
    <col min="8" max="8" width="77.83203" style="278" customWidth="1"/>
    <col min="9" max="10" width="20" style="278" customWidth="1"/>
    <col min="11" max="11" width="1.667969" style="278" customWidth="1"/>
  </cols>
  <sheetData>
    <row r="1" s="1" customFormat="1" ht="37.5" customHeight="1"/>
    <row r="2" s="1" customFormat="1" ht="7.5" customHeight="1">
      <c r="B2" s="279"/>
      <c r="C2" s="280"/>
      <c r="D2" s="280"/>
      <c r="E2" s="280"/>
      <c r="F2" s="280"/>
      <c r="G2" s="280"/>
      <c r="H2" s="280"/>
      <c r="I2" s="280"/>
      <c r="J2" s="280"/>
      <c r="K2" s="281"/>
    </row>
    <row r="3" s="16" customFormat="1" ht="45" customHeight="1">
      <c r="B3" s="282"/>
      <c r="C3" s="283" t="s">
        <v>1513</v>
      </c>
      <c r="D3" s="283"/>
      <c r="E3" s="283"/>
      <c r="F3" s="283"/>
      <c r="G3" s="283"/>
      <c r="H3" s="283"/>
      <c r="I3" s="283"/>
      <c r="J3" s="283"/>
      <c r="K3" s="284"/>
    </row>
    <row r="4" s="1" customFormat="1" ht="25.5" customHeight="1">
      <c r="B4" s="285"/>
      <c r="C4" s="286" t="s">
        <v>1514</v>
      </c>
      <c r="D4" s="286"/>
      <c r="E4" s="286"/>
      <c r="F4" s="286"/>
      <c r="G4" s="286"/>
      <c r="H4" s="286"/>
      <c r="I4" s="286"/>
      <c r="J4" s="286"/>
      <c r="K4" s="287"/>
    </row>
    <row r="5" s="1" customFormat="1" ht="5.25" customHeight="1">
      <c r="B5" s="285"/>
      <c r="C5" s="288"/>
      <c r="D5" s="288"/>
      <c r="E5" s="288"/>
      <c r="F5" s="288"/>
      <c r="G5" s="288"/>
      <c r="H5" s="288"/>
      <c r="I5" s="288"/>
      <c r="J5" s="288"/>
      <c r="K5" s="287"/>
    </row>
    <row r="6" s="1" customFormat="1" ht="15" customHeight="1">
      <c r="B6" s="285"/>
      <c r="C6" s="289" t="s">
        <v>1515</v>
      </c>
      <c r="D6" s="289"/>
      <c r="E6" s="289"/>
      <c r="F6" s="289"/>
      <c r="G6" s="289"/>
      <c r="H6" s="289"/>
      <c r="I6" s="289"/>
      <c r="J6" s="289"/>
      <c r="K6" s="287"/>
    </row>
    <row r="7" s="1" customFormat="1" ht="15" customHeight="1">
      <c r="B7" s="290"/>
      <c r="C7" s="289" t="s">
        <v>1516</v>
      </c>
      <c r="D7" s="289"/>
      <c r="E7" s="289"/>
      <c r="F7" s="289"/>
      <c r="G7" s="289"/>
      <c r="H7" s="289"/>
      <c r="I7" s="289"/>
      <c r="J7" s="289"/>
      <c r="K7" s="287"/>
    </row>
    <row r="8" s="1" customFormat="1" ht="12.75" customHeight="1">
      <c r="B8" s="290"/>
      <c r="C8" s="289"/>
      <c r="D8" s="289"/>
      <c r="E8" s="289"/>
      <c r="F8" s="289"/>
      <c r="G8" s="289"/>
      <c r="H8" s="289"/>
      <c r="I8" s="289"/>
      <c r="J8" s="289"/>
      <c r="K8" s="287"/>
    </row>
    <row r="9" s="1" customFormat="1" ht="15" customHeight="1">
      <c r="B9" s="290"/>
      <c r="C9" s="289" t="s">
        <v>1517</v>
      </c>
      <c r="D9" s="289"/>
      <c r="E9" s="289"/>
      <c r="F9" s="289"/>
      <c r="G9" s="289"/>
      <c r="H9" s="289"/>
      <c r="I9" s="289"/>
      <c r="J9" s="289"/>
      <c r="K9" s="287"/>
    </row>
    <row r="10" s="1" customFormat="1" ht="15" customHeight="1">
      <c r="B10" s="290"/>
      <c r="C10" s="289"/>
      <c r="D10" s="289" t="s">
        <v>1518</v>
      </c>
      <c r="E10" s="289"/>
      <c r="F10" s="289"/>
      <c r="G10" s="289"/>
      <c r="H10" s="289"/>
      <c r="I10" s="289"/>
      <c r="J10" s="289"/>
      <c r="K10" s="287"/>
    </row>
    <row r="11" s="1" customFormat="1" ht="15" customHeight="1">
      <c r="B11" s="290"/>
      <c r="C11" s="291"/>
      <c r="D11" s="289" t="s">
        <v>1519</v>
      </c>
      <c r="E11" s="289"/>
      <c r="F11" s="289"/>
      <c r="G11" s="289"/>
      <c r="H11" s="289"/>
      <c r="I11" s="289"/>
      <c r="J11" s="289"/>
      <c r="K11" s="287"/>
    </row>
    <row r="12" s="1" customFormat="1" ht="15" customHeight="1">
      <c r="B12" s="290"/>
      <c r="C12" s="291"/>
      <c r="D12" s="289"/>
      <c r="E12" s="289"/>
      <c r="F12" s="289"/>
      <c r="G12" s="289"/>
      <c r="H12" s="289"/>
      <c r="I12" s="289"/>
      <c r="J12" s="289"/>
      <c r="K12" s="287"/>
    </row>
    <row r="13" s="1" customFormat="1" ht="15" customHeight="1">
      <c r="B13" s="290"/>
      <c r="C13" s="291"/>
      <c r="D13" s="292" t="s">
        <v>1520</v>
      </c>
      <c r="E13" s="289"/>
      <c r="F13" s="289"/>
      <c r="G13" s="289"/>
      <c r="H13" s="289"/>
      <c r="I13" s="289"/>
      <c r="J13" s="289"/>
      <c r="K13" s="287"/>
    </row>
    <row r="14" s="1" customFormat="1" ht="12.75" customHeight="1">
      <c r="B14" s="290"/>
      <c r="C14" s="291"/>
      <c r="D14" s="291"/>
      <c r="E14" s="291"/>
      <c r="F14" s="291"/>
      <c r="G14" s="291"/>
      <c r="H14" s="291"/>
      <c r="I14" s="291"/>
      <c r="J14" s="291"/>
      <c r="K14" s="287"/>
    </row>
    <row r="15" s="1" customFormat="1" ht="15" customHeight="1">
      <c r="B15" s="290"/>
      <c r="C15" s="291"/>
      <c r="D15" s="289" t="s">
        <v>1521</v>
      </c>
      <c r="E15" s="289"/>
      <c r="F15" s="289"/>
      <c r="G15" s="289"/>
      <c r="H15" s="289"/>
      <c r="I15" s="289"/>
      <c r="J15" s="289"/>
      <c r="K15" s="287"/>
    </row>
    <row r="16" s="1" customFormat="1" ht="15" customHeight="1">
      <c r="B16" s="290"/>
      <c r="C16" s="291"/>
      <c r="D16" s="289" t="s">
        <v>1522</v>
      </c>
      <c r="E16" s="289"/>
      <c r="F16" s="289"/>
      <c r="G16" s="289"/>
      <c r="H16" s="289"/>
      <c r="I16" s="289"/>
      <c r="J16" s="289"/>
      <c r="K16" s="287"/>
    </row>
    <row r="17" s="1" customFormat="1" ht="15" customHeight="1">
      <c r="B17" s="290"/>
      <c r="C17" s="291"/>
      <c r="D17" s="289" t="s">
        <v>1523</v>
      </c>
      <c r="E17" s="289"/>
      <c r="F17" s="289"/>
      <c r="G17" s="289"/>
      <c r="H17" s="289"/>
      <c r="I17" s="289"/>
      <c r="J17" s="289"/>
      <c r="K17" s="287"/>
    </row>
    <row r="18" s="1" customFormat="1" ht="15" customHeight="1">
      <c r="B18" s="290"/>
      <c r="C18" s="291"/>
      <c r="D18" s="291"/>
      <c r="E18" s="293" t="s">
        <v>76</v>
      </c>
      <c r="F18" s="289" t="s">
        <v>1524</v>
      </c>
      <c r="G18" s="289"/>
      <c r="H18" s="289"/>
      <c r="I18" s="289"/>
      <c r="J18" s="289"/>
      <c r="K18" s="287"/>
    </row>
    <row r="19" s="1" customFormat="1" ht="15" customHeight="1">
      <c r="B19" s="290"/>
      <c r="C19" s="291"/>
      <c r="D19" s="291"/>
      <c r="E19" s="293" t="s">
        <v>1525</v>
      </c>
      <c r="F19" s="289" t="s">
        <v>1526</v>
      </c>
      <c r="G19" s="289"/>
      <c r="H19" s="289"/>
      <c r="I19" s="289"/>
      <c r="J19" s="289"/>
      <c r="K19" s="287"/>
    </row>
    <row r="20" s="1" customFormat="1" ht="15" customHeight="1">
      <c r="B20" s="290"/>
      <c r="C20" s="291"/>
      <c r="D20" s="291"/>
      <c r="E20" s="293" t="s">
        <v>1527</v>
      </c>
      <c r="F20" s="289" t="s">
        <v>1528</v>
      </c>
      <c r="G20" s="289"/>
      <c r="H20" s="289"/>
      <c r="I20" s="289"/>
      <c r="J20" s="289"/>
      <c r="K20" s="287"/>
    </row>
    <row r="21" s="1" customFormat="1" ht="15" customHeight="1">
      <c r="B21" s="290"/>
      <c r="C21" s="291"/>
      <c r="D21" s="291"/>
      <c r="E21" s="293" t="s">
        <v>1529</v>
      </c>
      <c r="F21" s="289" t="s">
        <v>1530</v>
      </c>
      <c r="G21" s="289"/>
      <c r="H21" s="289"/>
      <c r="I21" s="289"/>
      <c r="J21" s="289"/>
      <c r="K21" s="287"/>
    </row>
    <row r="22" s="1" customFormat="1" ht="15" customHeight="1">
      <c r="B22" s="290"/>
      <c r="C22" s="291"/>
      <c r="D22" s="291"/>
      <c r="E22" s="293" t="s">
        <v>1531</v>
      </c>
      <c r="F22" s="289" t="s">
        <v>1532</v>
      </c>
      <c r="G22" s="289"/>
      <c r="H22" s="289"/>
      <c r="I22" s="289"/>
      <c r="J22" s="289"/>
      <c r="K22" s="287"/>
    </row>
    <row r="23" s="1" customFormat="1" ht="15" customHeight="1">
      <c r="B23" s="290"/>
      <c r="C23" s="291"/>
      <c r="D23" s="291"/>
      <c r="E23" s="293" t="s">
        <v>1533</v>
      </c>
      <c r="F23" s="289" t="s">
        <v>1534</v>
      </c>
      <c r="G23" s="289"/>
      <c r="H23" s="289"/>
      <c r="I23" s="289"/>
      <c r="J23" s="289"/>
      <c r="K23" s="287"/>
    </row>
    <row r="24" s="1" customFormat="1" ht="12.75" customHeight="1">
      <c r="B24" s="290"/>
      <c r="C24" s="291"/>
      <c r="D24" s="291"/>
      <c r="E24" s="291"/>
      <c r="F24" s="291"/>
      <c r="G24" s="291"/>
      <c r="H24" s="291"/>
      <c r="I24" s="291"/>
      <c r="J24" s="291"/>
      <c r="K24" s="287"/>
    </row>
    <row r="25" s="1" customFormat="1" ht="15" customHeight="1">
      <c r="B25" s="290"/>
      <c r="C25" s="289" t="s">
        <v>1535</v>
      </c>
      <c r="D25" s="289"/>
      <c r="E25" s="289"/>
      <c r="F25" s="289"/>
      <c r="G25" s="289"/>
      <c r="H25" s="289"/>
      <c r="I25" s="289"/>
      <c r="J25" s="289"/>
      <c r="K25" s="287"/>
    </row>
    <row r="26" s="1" customFormat="1" ht="15" customHeight="1">
      <c r="B26" s="290"/>
      <c r="C26" s="289" t="s">
        <v>1536</v>
      </c>
      <c r="D26" s="289"/>
      <c r="E26" s="289"/>
      <c r="F26" s="289"/>
      <c r="G26" s="289"/>
      <c r="H26" s="289"/>
      <c r="I26" s="289"/>
      <c r="J26" s="289"/>
      <c r="K26" s="287"/>
    </row>
    <row r="27" s="1" customFormat="1" ht="15" customHeight="1">
      <c r="B27" s="290"/>
      <c r="C27" s="289"/>
      <c r="D27" s="289" t="s">
        <v>1537</v>
      </c>
      <c r="E27" s="289"/>
      <c r="F27" s="289"/>
      <c r="G27" s="289"/>
      <c r="H27" s="289"/>
      <c r="I27" s="289"/>
      <c r="J27" s="289"/>
      <c r="K27" s="287"/>
    </row>
    <row r="28" s="1" customFormat="1" ht="15" customHeight="1">
      <c r="B28" s="290"/>
      <c r="C28" s="291"/>
      <c r="D28" s="289" t="s">
        <v>1538</v>
      </c>
      <c r="E28" s="289"/>
      <c r="F28" s="289"/>
      <c r="G28" s="289"/>
      <c r="H28" s="289"/>
      <c r="I28" s="289"/>
      <c r="J28" s="289"/>
      <c r="K28" s="287"/>
    </row>
    <row r="29" s="1" customFormat="1" ht="12.75" customHeight="1">
      <c r="B29" s="290"/>
      <c r="C29" s="291"/>
      <c r="D29" s="291"/>
      <c r="E29" s="291"/>
      <c r="F29" s="291"/>
      <c r="G29" s="291"/>
      <c r="H29" s="291"/>
      <c r="I29" s="291"/>
      <c r="J29" s="291"/>
      <c r="K29" s="287"/>
    </row>
    <row r="30" s="1" customFormat="1" ht="15" customHeight="1">
      <c r="B30" s="290"/>
      <c r="C30" s="291"/>
      <c r="D30" s="289" t="s">
        <v>1539</v>
      </c>
      <c r="E30" s="289"/>
      <c r="F30" s="289"/>
      <c r="G30" s="289"/>
      <c r="H30" s="289"/>
      <c r="I30" s="289"/>
      <c r="J30" s="289"/>
      <c r="K30" s="287"/>
    </row>
    <row r="31" s="1" customFormat="1" ht="15" customHeight="1">
      <c r="B31" s="290"/>
      <c r="C31" s="291"/>
      <c r="D31" s="289" t="s">
        <v>1540</v>
      </c>
      <c r="E31" s="289"/>
      <c r="F31" s="289"/>
      <c r="G31" s="289"/>
      <c r="H31" s="289"/>
      <c r="I31" s="289"/>
      <c r="J31" s="289"/>
      <c r="K31" s="287"/>
    </row>
    <row r="32" s="1" customFormat="1" ht="12.75" customHeight="1">
      <c r="B32" s="290"/>
      <c r="C32" s="291"/>
      <c r="D32" s="291"/>
      <c r="E32" s="291"/>
      <c r="F32" s="291"/>
      <c r="G32" s="291"/>
      <c r="H32" s="291"/>
      <c r="I32" s="291"/>
      <c r="J32" s="291"/>
      <c r="K32" s="287"/>
    </row>
    <row r="33" s="1" customFormat="1" ht="15" customHeight="1">
      <c r="B33" s="290"/>
      <c r="C33" s="291"/>
      <c r="D33" s="289" t="s">
        <v>1541</v>
      </c>
      <c r="E33" s="289"/>
      <c r="F33" s="289"/>
      <c r="G33" s="289"/>
      <c r="H33" s="289"/>
      <c r="I33" s="289"/>
      <c r="J33" s="289"/>
      <c r="K33" s="287"/>
    </row>
    <row r="34" s="1" customFormat="1" ht="15" customHeight="1">
      <c r="B34" s="290"/>
      <c r="C34" s="291"/>
      <c r="D34" s="289" t="s">
        <v>1542</v>
      </c>
      <c r="E34" s="289"/>
      <c r="F34" s="289"/>
      <c r="G34" s="289"/>
      <c r="H34" s="289"/>
      <c r="I34" s="289"/>
      <c r="J34" s="289"/>
      <c r="K34" s="287"/>
    </row>
    <row r="35" s="1" customFormat="1" ht="15" customHeight="1">
      <c r="B35" s="290"/>
      <c r="C35" s="291"/>
      <c r="D35" s="289" t="s">
        <v>1543</v>
      </c>
      <c r="E35" s="289"/>
      <c r="F35" s="289"/>
      <c r="G35" s="289"/>
      <c r="H35" s="289"/>
      <c r="I35" s="289"/>
      <c r="J35" s="289"/>
      <c r="K35" s="287"/>
    </row>
    <row r="36" s="1" customFormat="1" ht="15" customHeight="1">
      <c r="B36" s="290"/>
      <c r="C36" s="291"/>
      <c r="D36" s="289"/>
      <c r="E36" s="292" t="s">
        <v>119</v>
      </c>
      <c r="F36" s="289"/>
      <c r="G36" s="289" t="s">
        <v>1544</v>
      </c>
      <c r="H36" s="289"/>
      <c r="I36" s="289"/>
      <c r="J36" s="289"/>
      <c r="K36" s="287"/>
    </row>
    <row r="37" s="1" customFormat="1" ht="30.75" customHeight="1">
      <c r="B37" s="290"/>
      <c r="C37" s="291"/>
      <c r="D37" s="289"/>
      <c r="E37" s="292" t="s">
        <v>1545</v>
      </c>
      <c r="F37" s="289"/>
      <c r="G37" s="289" t="s">
        <v>1546</v>
      </c>
      <c r="H37" s="289"/>
      <c r="I37" s="289"/>
      <c r="J37" s="289"/>
      <c r="K37" s="287"/>
    </row>
    <row r="38" s="1" customFormat="1" ht="15" customHeight="1">
      <c r="B38" s="290"/>
      <c r="C38" s="291"/>
      <c r="D38" s="289"/>
      <c r="E38" s="292" t="s">
        <v>50</v>
      </c>
      <c r="F38" s="289"/>
      <c r="G38" s="289" t="s">
        <v>1547</v>
      </c>
      <c r="H38" s="289"/>
      <c r="I38" s="289"/>
      <c r="J38" s="289"/>
      <c r="K38" s="287"/>
    </row>
    <row r="39" s="1" customFormat="1" ht="15" customHeight="1">
      <c r="B39" s="290"/>
      <c r="C39" s="291"/>
      <c r="D39" s="289"/>
      <c r="E39" s="292" t="s">
        <v>51</v>
      </c>
      <c r="F39" s="289"/>
      <c r="G39" s="289" t="s">
        <v>1548</v>
      </c>
      <c r="H39" s="289"/>
      <c r="I39" s="289"/>
      <c r="J39" s="289"/>
      <c r="K39" s="287"/>
    </row>
    <row r="40" s="1" customFormat="1" ht="15" customHeight="1">
      <c r="B40" s="290"/>
      <c r="C40" s="291"/>
      <c r="D40" s="289"/>
      <c r="E40" s="292" t="s">
        <v>120</v>
      </c>
      <c r="F40" s="289"/>
      <c r="G40" s="289" t="s">
        <v>1549</v>
      </c>
      <c r="H40" s="289"/>
      <c r="I40" s="289"/>
      <c r="J40" s="289"/>
      <c r="K40" s="287"/>
    </row>
    <row r="41" s="1" customFormat="1" ht="15" customHeight="1">
      <c r="B41" s="290"/>
      <c r="C41" s="291"/>
      <c r="D41" s="289"/>
      <c r="E41" s="292" t="s">
        <v>121</v>
      </c>
      <c r="F41" s="289"/>
      <c r="G41" s="289" t="s">
        <v>1550</v>
      </c>
      <c r="H41" s="289"/>
      <c r="I41" s="289"/>
      <c r="J41" s="289"/>
      <c r="K41" s="287"/>
    </row>
    <row r="42" s="1" customFormat="1" ht="15" customHeight="1">
      <c r="B42" s="290"/>
      <c r="C42" s="291"/>
      <c r="D42" s="289"/>
      <c r="E42" s="292" t="s">
        <v>1551</v>
      </c>
      <c r="F42" s="289"/>
      <c r="G42" s="289" t="s">
        <v>1552</v>
      </c>
      <c r="H42" s="289"/>
      <c r="I42" s="289"/>
      <c r="J42" s="289"/>
      <c r="K42" s="287"/>
    </row>
    <row r="43" s="1" customFormat="1" ht="15" customHeight="1">
      <c r="B43" s="290"/>
      <c r="C43" s="291"/>
      <c r="D43" s="289"/>
      <c r="E43" s="292"/>
      <c r="F43" s="289"/>
      <c r="G43" s="289" t="s">
        <v>1553</v>
      </c>
      <c r="H43" s="289"/>
      <c r="I43" s="289"/>
      <c r="J43" s="289"/>
      <c r="K43" s="287"/>
    </row>
    <row r="44" s="1" customFormat="1" ht="15" customHeight="1">
      <c r="B44" s="290"/>
      <c r="C44" s="291"/>
      <c r="D44" s="289"/>
      <c r="E44" s="292" t="s">
        <v>1554</v>
      </c>
      <c r="F44" s="289"/>
      <c r="G44" s="289" t="s">
        <v>1555</v>
      </c>
      <c r="H44" s="289"/>
      <c r="I44" s="289"/>
      <c r="J44" s="289"/>
      <c r="K44" s="287"/>
    </row>
    <row r="45" s="1" customFormat="1" ht="15" customHeight="1">
      <c r="B45" s="290"/>
      <c r="C45" s="291"/>
      <c r="D45" s="289"/>
      <c r="E45" s="292" t="s">
        <v>123</v>
      </c>
      <c r="F45" s="289"/>
      <c r="G45" s="289" t="s">
        <v>1556</v>
      </c>
      <c r="H45" s="289"/>
      <c r="I45" s="289"/>
      <c r="J45" s="289"/>
      <c r="K45" s="287"/>
    </row>
    <row r="46" s="1" customFormat="1" ht="12.75" customHeight="1">
      <c r="B46" s="290"/>
      <c r="C46" s="291"/>
      <c r="D46" s="289"/>
      <c r="E46" s="289"/>
      <c r="F46" s="289"/>
      <c r="G46" s="289"/>
      <c r="H46" s="289"/>
      <c r="I46" s="289"/>
      <c r="J46" s="289"/>
      <c r="K46" s="287"/>
    </row>
    <row r="47" s="1" customFormat="1" ht="15" customHeight="1">
      <c r="B47" s="290"/>
      <c r="C47" s="291"/>
      <c r="D47" s="289" t="s">
        <v>1557</v>
      </c>
      <c r="E47" s="289"/>
      <c r="F47" s="289"/>
      <c r="G47" s="289"/>
      <c r="H47" s="289"/>
      <c r="I47" s="289"/>
      <c r="J47" s="289"/>
      <c r="K47" s="287"/>
    </row>
    <row r="48" s="1" customFormat="1" ht="15" customHeight="1">
      <c r="B48" s="290"/>
      <c r="C48" s="291"/>
      <c r="D48" s="291"/>
      <c r="E48" s="289" t="s">
        <v>1558</v>
      </c>
      <c r="F48" s="289"/>
      <c r="G48" s="289"/>
      <c r="H48" s="289"/>
      <c r="I48" s="289"/>
      <c r="J48" s="289"/>
      <c r="K48" s="287"/>
    </row>
    <row r="49" s="1" customFormat="1" ht="15" customHeight="1">
      <c r="B49" s="290"/>
      <c r="C49" s="291"/>
      <c r="D49" s="291"/>
      <c r="E49" s="289" t="s">
        <v>1559</v>
      </c>
      <c r="F49" s="289"/>
      <c r="G49" s="289"/>
      <c r="H49" s="289"/>
      <c r="I49" s="289"/>
      <c r="J49" s="289"/>
      <c r="K49" s="287"/>
    </row>
    <row r="50" s="1" customFormat="1" ht="15" customHeight="1">
      <c r="B50" s="290"/>
      <c r="C50" s="291"/>
      <c r="D50" s="291"/>
      <c r="E50" s="289" t="s">
        <v>1560</v>
      </c>
      <c r="F50" s="289"/>
      <c r="G50" s="289"/>
      <c r="H50" s="289"/>
      <c r="I50" s="289"/>
      <c r="J50" s="289"/>
      <c r="K50" s="287"/>
    </row>
    <row r="51" s="1" customFormat="1" ht="15" customHeight="1">
      <c r="B51" s="290"/>
      <c r="C51" s="291"/>
      <c r="D51" s="289" t="s">
        <v>1561</v>
      </c>
      <c r="E51" s="289"/>
      <c r="F51" s="289"/>
      <c r="G51" s="289"/>
      <c r="H51" s="289"/>
      <c r="I51" s="289"/>
      <c r="J51" s="289"/>
      <c r="K51" s="287"/>
    </row>
    <row r="52" s="1" customFormat="1" ht="25.5" customHeight="1">
      <c r="B52" s="285"/>
      <c r="C52" s="286" t="s">
        <v>1562</v>
      </c>
      <c r="D52" s="286"/>
      <c r="E52" s="286"/>
      <c r="F52" s="286"/>
      <c r="G52" s="286"/>
      <c r="H52" s="286"/>
      <c r="I52" s="286"/>
      <c r="J52" s="286"/>
      <c r="K52" s="287"/>
    </row>
    <row r="53" s="1" customFormat="1" ht="5.25" customHeight="1">
      <c r="B53" s="285"/>
      <c r="C53" s="288"/>
      <c r="D53" s="288"/>
      <c r="E53" s="288"/>
      <c r="F53" s="288"/>
      <c r="G53" s="288"/>
      <c r="H53" s="288"/>
      <c r="I53" s="288"/>
      <c r="J53" s="288"/>
      <c r="K53" s="287"/>
    </row>
    <row r="54" s="1" customFormat="1" ht="15" customHeight="1">
      <c r="B54" s="285"/>
      <c r="C54" s="289" t="s">
        <v>1563</v>
      </c>
      <c r="D54" s="289"/>
      <c r="E54" s="289"/>
      <c r="F54" s="289"/>
      <c r="G54" s="289"/>
      <c r="H54" s="289"/>
      <c r="I54" s="289"/>
      <c r="J54" s="289"/>
      <c r="K54" s="287"/>
    </row>
    <row r="55" s="1" customFormat="1" ht="15" customHeight="1">
      <c r="B55" s="285"/>
      <c r="C55" s="289" t="s">
        <v>1564</v>
      </c>
      <c r="D55" s="289"/>
      <c r="E55" s="289"/>
      <c r="F55" s="289"/>
      <c r="G55" s="289"/>
      <c r="H55" s="289"/>
      <c r="I55" s="289"/>
      <c r="J55" s="289"/>
      <c r="K55" s="287"/>
    </row>
    <row r="56" s="1" customFormat="1" ht="12.75" customHeight="1">
      <c r="B56" s="285"/>
      <c r="C56" s="289"/>
      <c r="D56" s="289"/>
      <c r="E56" s="289"/>
      <c r="F56" s="289"/>
      <c r="G56" s="289"/>
      <c r="H56" s="289"/>
      <c r="I56" s="289"/>
      <c r="J56" s="289"/>
      <c r="K56" s="287"/>
    </row>
    <row r="57" s="1" customFormat="1" ht="15" customHeight="1">
      <c r="B57" s="285"/>
      <c r="C57" s="289" t="s">
        <v>1565</v>
      </c>
      <c r="D57" s="289"/>
      <c r="E57" s="289"/>
      <c r="F57" s="289"/>
      <c r="G57" s="289"/>
      <c r="H57" s="289"/>
      <c r="I57" s="289"/>
      <c r="J57" s="289"/>
      <c r="K57" s="287"/>
    </row>
    <row r="58" s="1" customFormat="1" ht="15" customHeight="1">
      <c r="B58" s="285"/>
      <c r="C58" s="291"/>
      <c r="D58" s="289" t="s">
        <v>1566</v>
      </c>
      <c r="E58" s="289"/>
      <c r="F58" s="289"/>
      <c r="G58" s="289"/>
      <c r="H58" s="289"/>
      <c r="I58" s="289"/>
      <c r="J58" s="289"/>
      <c r="K58" s="287"/>
    </row>
    <row r="59" s="1" customFormat="1" ht="15" customHeight="1">
      <c r="B59" s="285"/>
      <c r="C59" s="291"/>
      <c r="D59" s="289" t="s">
        <v>1567</v>
      </c>
      <c r="E59" s="289"/>
      <c r="F59" s="289"/>
      <c r="G59" s="289"/>
      <c r="H59" s="289"/>
      <c r="I59" s="289"/>
      <c r="J59" s="289"/>
      <c r="K59" s="287"/>
    </row>
    <row r="60" s="1" customFormat="1" ht="15" customHeight="1">
      <c r="B60" s="285"/>
      <c r="C60" s="291"/>
      <c r="D60" s="289" t="s">
        <v>1568</v>
      </c>
      <c r="E60" s="289"/>
      <c r="F60" s="289"/>
      <c r="G60" s="289"/>
      <c r="H60" s="289"/>
      <c r="I60" s="289"/>
      <c r="J60" s="289"/>
      <c r="K60" s="287"/>
    </row>
    <row r="61" s="1" customFormat="1" ht="15" customHeight="1">
      <c r="B61" s="285"/>
      <c r="C61" s="291"/>
      <c r="D61" s="289" t="s">
        <v>1569</v>
      </c>
      <c r="E61" s="289"/>
      <c r="F61" s="289"/>
      <c r="G61" s="289"/>
      <c r="H61" s="289"/>
      <c r="I61" s="289"/>
      <c r="J61" s="289"/>
      <c r="K61" s="287"/>
    </row>
    <row r="62" s="1" customFormat="1" ht="15" customHeight="1">
      <c r="B62" s="285"/>
      <c r="C62" s="291"/>
      <c r="D62" s="294" t="s">
        <v>1570</v>
      </c>
      <c r="E62" s="294"/>
      <c r="F62" s="294"/>
      <c r="G62" s="294"/>
      <c r="H62" s="294"/>
      <c r="I62" s="294"/>
      <c r="J62" s="294"/>
      <c r="K62" s="287"/>
    </row>
    <row r="63" s="1" customFormat="1" ht="15" customHeight="1">
      <c r="B63" s="285"/>
      <c r="C63" s="291"/>
      <c r="D63" s="289" t="s">
        <v>1571</v>
      </c>
      <c r="E63" s="289"/>
      <c r="F63" s="289"/>
      <c r="G63" s="289"/>
      <c r="H63" s="289"/>
      <c r="I63" s="289"/>
      <c r="J63" s="289"/>
      <c r="K63" s="287"/>
    </row>
    <row r="64" s="1" customFormat="1" ht="12.75" customHeight="1">
      <c r="B64" s="285"/>
      <c r="C64" s="291"/>
      <c r="D64" s="291"/>
      <c r="E64" s="295"/>
      <c r="F64" s="291"/>
      <c r="G64" s="291"/>
      <c r="H64" s="291"/>
      <c r="I64" s="291"/>
      <c r="J64" s="291"/>
      <c r="K64" s="287"/>
    </row>
    <row r="65" s="1" customFormat="1" ht="15" customHeight="1">
      <c r="B65" s="285"/>
      <c r="C65" s="291"/>
      <c r="D65" s="289" t="s">
        <v>1572</v>
      </c>
      <c r="E65" s="289"/>
      <c r="F65" s="289"/>
      <c r="G65" s="289"/>
      <c r="H65" s="289"/>
      <c r="I65" s="289"/>
      <c r="J65" s="289"/>
      <c r="K65" s="287"/>
    </row>
    <row r="66" s="1" customFormat="1" ht="15" customHeight="1">
      <c r="B66" s="285"/>
      <c r="C66" s="291"/>
      <c r="D66" s="294" t="s">
        <v>1573</v>
      </c>
      <c r="E66" s="294"/>
      <c r="F66" s="294"/>
      <c r="G66" s="294"/>
      <c r="H66" s="294"/>
      <c r="I66" s="294"/>
      <c r="J66" s="294"/>
      <c r="K66" s="287"/>
    </row>
    <row r="67" s="1" customFormat="1" ht="15" customHeight="1">
      <c r="B67" s="285"/>
      <c r="C67" s="291"/>
      <c r="D67" s="289" t="s">
        <v>1574</v>
      </c>
      <c r="E67" s="289"/>
      <c r="F67" s="289"/>
      <c r="G67" s="289"/>
      <c r="H67" s="289"/>
      <c r="I67" s="289"/>
      <c r="J67" s="289"/>
      <c r="K67" s="287"/>
    </row>
    <row r="68" s="1" customFormat="1" ht="15" customHeight="1">
      <c r="B68" s="285"/>
      <c r="C68" s="291"/>
      <c r="D68" s="289" t="s">
        <v>1575</v>
      </c>
      <c r="E68" s="289"/>
      <c r="F68" s="289"/>
      <c r="G68" s="289"/>
      <c r="H68" s="289"/>
      <c r="I68" s="289"/>
      <c r="J68" s="289"/>
      <c r="K68" s="287"/>
    </row>
    <row r="69" s="1" customFormat="1" ht="15" customHeight="1">
      <c r="B69" s="285"/>
      <c r="C69" s="291"/>
      <c r="D69" s="289" t="s">
        <v>1576</v>
      </c>
      <c r="E69" s="289"/>
      <c r="F69" s="289"/>
      <c r="G69" s="289"/>
      <c r="H69" s="289"/>
      <c r="I69" s="289"/>
      <c r="J69" s="289"/>
      <c r="K69" s="287"/>
    </row>
    <row r="70" s="1" customFormat="1" ht="15" customHeight="1">
      <c r="B70" s="285"/>
      <c r="C70" s="291"/>
      <c r="D70" s="289" t="s">
        <v>1577</v>
      </c>
      <c r="E70" s="289"/>
      <c r="F70" s="289"/>
      <c r="G70" s="289"/>
      <c r="H70" s="289"/>
      <c r="I70" s="289"/>
      <c r="J70" s="289"/>
      <c r="K70" s="287"/>
    </row>
    <row r="71" s="1" customFormat="1" ht="12.75" customHeight="1">
      <c r="B71" s="296"/>
      <c r="C71" s="297"/>
      <c r="D71" s="297"/>
      <c r="E71" s="297"/>
      <c r="F71" s="297"/>
      <c r="G71" s="297"/>
      <c r="H71" s="297"/>
      <c r="I71" s="297"/>
      <c r="J71" s="297"/>
      <c r="K71" s="298"/>
    </row>
    <row r="72" s="1" customFormat="1" ht="18.75" customHeight="1">
      <c r="B72" s="299"/>
      <c r="C72" s="299"/>
      <c r="D72" s="299"/>
      <c r="E72" s="299"/>
      <c r="F72" s="299"/>
      <c r="G72" s="299"/>
      <c r="H72" s="299"/>
      <c r="I72" s="299"/>
      <c r="J72" s="299"/>
      <c r="K72" s="300"/>
    </row>
    <row r="73" s="1" customFormat="1" ht="18.75" customHeight="1">
      <c r="B73" s="300"/>
      <c r="C73" s="300"/>
      <c r="D73" s="300"/>
      <c r="E73" s="300"/>
      <c r="F73" s="300"/>
      <c r="G73" s="300"/>
      <c r="H73" s="300"/>
      <c r="I73" s="300"/>
      <c r="J73" s="300"/>
      <c r="K73" s="300"/>
    </row>
    <row r="74" s="1" customFormat="1" ht="7.5" customHeight="1">
      <c r="B74" s="301"/>
      <c r="C74" s="302"/>
      <c r="D74" s="302"/>
      <c r="E74" s="302"/>
      <c r="F74" s="302"/>
      <c r="G74" s="302"/>
      <c r="H74" s="302"/>
      <c r="I74" s="302"/>
      <c r="J74" s="302"/>
      <c r="K74" s="303"/>
    </row>
    <row r="75" s="1" customFormat="1" ht="45" customHeight="1">
      <c r="B75" s="304"/>
      <c r="C75" s="305" t="s">
        <v>1578</v>
      </c>
      <c r="D75" s="305"/>
      <c r="E75" s="305"/>
      <c r="F75" s="305"/>
      <c r="G75" s="305"/>
      <c r="H75" s="305"/>
      <c r="I75" s="305"/>
      <c r="J75" s="305"/>
      <c r="K75" s="306"/>
    </row>
    <row r="76" s="1" customFormat="1" ht="17.25" customHeight="1">
      <c r="B76" s="304"/>
      <c r="C76" s="307" t="s">
        <v>1579</v>
      </c>
      <c r="D76" s="307"/>
      <c r="E76" s="307"/>
      <c r="F76" s="307" t="s">
        <v>1580</v>
      </c>
      <c r="G76" s="308"/>
      <c r="H76" s="307" t="s">
        <v>51</v>
      </c>
      <c r="I76" s="307" t="s">
        <v>54</v>
      </c>
      <c r="J76" s="307" t="s">
        <v>1581</v>
      </c>
      <c r="K76" s="306"/>
    </row>
    <row r="77" s="1" customFormat="1" ht="17.25" customHeight="1">
      <c r="B77" s="304"/>
      <c r="C77" s="309" t="s">
        <v>1582</v>
      </c>
      <c r="D77" s="309"/>
      <c r="E77" s="309"/>
      <c r="F77" s="310" t="s">
        <v>1583</v>
      </c>
      <c r="G77" s="311"/>
      <c r="H77" s="309"/>
      <c r="I77" s="309"/>
      <c r="J77" s="309" t="s">
        <v>1584</v>
      </c>
      <c r="K77" s="306"/>
    </row>
    <row r="78" s="1" customFormat="1" ht="5.25" customHeight="1">
      <c r="B78" s="304"/>
      <c r="C78" s="312"/>
      <c r="D78" s="312"/>
      <c r="E78" s="312"/>
      <c r="F78" s="312"/>
      <c r="G78" s="313"/>
      <c r="H78" s="312"/>
      <c r="I78" s="312"/>
      <c r="J78" s="312"/>
      <c r="K78" s="306"/>
    </row>
    <row r="79" s="1" customFormat="1" ht="15" customHeight="1">
      <c r="B79" s="304"/>
      <c r="C79" s="292" t="s">
        <v>50</v>
      </c>
      <c r="D79" s="314"/>
      <c r="E79" s="314"/>
      <c r="F79" s="315" t="s">
        <v>1585</v>
      </c>
      <c r="G79" s="316"/>
      <c r="H79" s="292" t="s">
        <v>1586</v>
      </c>
      <c r="I79" s="292" t="s">
        <v>1587</v>
      </c>
      <c r="J79" s="292">
        <v>20</v>
      </c>
      <c r="K79" s="306"/>
    </row>
    <row r="80" s="1" customFormat="1" ht="15" customHeight="1">
      <c r="B80" s="304"/>
      <c r="C80" s="292" t="s">
        <v>1588</v>
      </c>
      <c r="D80" s="292"/>
      <c r="E80" s="292"/>
      <c r="F80" s="315" t="s">
        <v>1585</v>
      </c>
      <c r="G80" s="316"/>
      <c r="H80" s="292" t="s">
        <v>1589</v>
      </c>
      <c r="I80" s="292" t="s">
        <v>1587</v>
      </c>
      <c r="J80" s="292">
        <v>120</v>
      </c>
      <c r="K80" s="306"/>
    </row>
    <row r="81" s="1" customFormat="1" ht="15" customHeight="1">
      <c r="B81" s="317"/>
      <c r="C81" s="292" t="s">
        <v>1590</v>
      </c>
      <c r="D81" s="292"/>
      <c r="E81" s="292"/>
      <c r="F81" s="315" t="s">
        <v>1591</v>
      </c>
      <c r="G81" s="316"/>
      <c r="H81" s="292" t="s">
        <v>1592</v>
      </c>
      <c r="I81" s="292" t="s">
        <v>1587</v>
      </c>
      <c r="J81" s="292">
        <v>50</v>
      </c>
      <c r="K81" s="306"/>
    </row>
    <row r="82" s="1" customFormat="1" ht="15" customHeight="1">
      <c r="B82" s="317"/>
      <c r="C82" s="292" t="s">
        <v>1593</v>
      </c>
      <c r="D82" s="292"/>
      <c r="E82" s="292"/>
      <c r="F82" s="315" t="s">
        <v>1585</v>
      </c>
      <c r="G82" s="316"/>
      <c r="H82" s="292" t="s">
        <v>1594</v>
      </c>
      <c r="I82" s="292" t="s">
        <v>1595</v>
      </c>
      <c r="J82" s="292"/>
      <c r="K82" s="306"/>
    </row>
    <row r="83" s="1" customFormat="1" ht="15" customHeight="1">
      <c r="B83" s="317"/>
      <c r="C83" s="318" t="s">
        <v>1596</v>
      </c>
      <c r="D83" s="318"/>
      <c r="E83" s="318"/>
      <c r="F83" s="319" t="s">
        <v>1591</v>
      </c>
      <c r="G83" s="318"/>
      <c r="H83" s="318" t="s">
        <v>1597</v>
      </c>
      <c r="I83" s="318" t="s">
        <v>1587</v>
      </c>
      <c r="J83" s="318">
        <v>15</v>
      </c>
      <c r="K83" s="306"/>
    </row>
    <row r="84" s="1" customFormat="1" ht="15" customHeight="1">
      <c r="B84" s="317"/>
      <c r="C84" s="318" t="s">
        <v>1598</v>
      </c>
      <c r="D84" s="318"/>
      <c r="E84" s="318"/>
      <c r="F84" s="319" t="s">
        <v>1591</v>
      </c>
      <c r="G84" s="318"/>
      <c r="H84" s="318" t="s">
        <v>1599</v>
      </c>
      <c r="I84" s="318" t="s">
        <v>1587</v>
      </c>
      <c r="J84" s="318">
        <v>15</v>
      </c>
      <c r="K84" s="306"/>
    </row>
    <row r="85" s="1" customFormat="1" ht="15" customHeight="1">
      <c r="B85" s="317"/>
      <c r="C85" s="318" t="s">
        <v>1600</v>
      </c>
      <c r="D85" s="318"/>
      <c r="E85" s="318"/>
      <c r="F85" s="319" t="s">
        <v>1591</v>
      </c>
      <c r="G85" s="318"/>
      <c r="H85" s="318" t="s">
        <v>1601</v>
      </c>
      <c r="I85" s="318" t="s">
        <v>1587</v>
      </c>
      <c r="J85" s="318">
        <v>20</v>
      </c>
      <c r="K85" s="306"/>
    </row>
    <row r="86" s="1" customFormat="1" ht="15" customHeight="1">
      <c r="B86" s="317"/>
      <c r="C86" s="318" t="s">
        <v>1602</v>
      </c>
      <c r="D86" s="318"/>
      <c r="E86" s="318"/>
      <c r="F86" s="319" t="s">
        <v>1591</v>
      </c>
      <c r="G86" s="318"/>
      <c r="H86" s="318" t="s">
        <v>1603</v>
      </c>
      <c r="I86" s="318" t="s">
        <v>1587</v>
      </c>
      <c r="J86" s="318">
        <v>20</v>
      </c>
      <c r="K86" s="306"/>
    </row>
    <row r="87" s="1" customFormat="1" ht="15" customHeight="1">
      <c r="B87" s="317"/>
      <c r="C87" s="292" t="s">
        <v>1604</v>
      </c>
      <c r="D87" s="292"/>
      <c r="E87" s="292"/>
      <c r="F87" s="315" t="s">
        <v>1591</v>
      </c>
      <c r="G87" s="316"/>
      <c r="H87" s="292" t="s">
        <v>1605</v>
      </c>
      <c r="I87" s="292" t="s">
        <v>1587</v>
      </c>
      <c r="J87" s="292">
        <v>50</v>
      </c>
      <c r="K87" s="306"/>
    </row>
    <row r="88" s="1" customFormat="1" ht="15" customHeight="1">
      <c r="B88" s="317"/>
      <c r="C88" s="292" t="s">
        <v>1606</v>
      </c>
      <c r="D88" s="292"/>
      <c r="E88" s="292"/>
      <c r="F88" s="315" t="s">
        <v>1591</v>
      </c>
      <c r="G88" s="316"/>
      <c r="H88" s="292" t="s">
        <v>1607</v>
      </c>
      <c r="I88" s="292" t="s">
        <v>1587</v>
      </c>
      <c r="J88" s="292">
        <v>20</v>
      </c>
      <c r="K88" s="306"/>
    </row>
    <row r="89" s="1" customFormat="1" ht="15" customHeight="1">
      <c r="B89" s="317"/>
      <c r="C89" s="292" t="s">
        <v>1608</v>
      </c>
      <c r="D89" s="292"/>
      <c r="E89" s="292"/>
      <c r="F89" s="315" t="s">
        <v>1591</v>
      </c>
      <c r="G89" s="316"/>
      <c r="H89" s="292" t="s">
        <v>1609</v>
      </c>
      <c r="I89" s="292" t="s">
        <v>1587</v>
      </c>
      <c r="J89" s="292">
        <v>20</v>
      </c>
      <c r="K89" s="306"/>
    </row>
    <row r="90" s="1" customFormat="1" ht="15" customHeight="1">
      <c r="B90" s="317"/>
      <c r="C90" s="292" t="s">
        <v>1610</v>
      </c>
      <c r="D90" s="292"/>
      <c r="E90" s="292"/>
      <c r="F90" s="315" t="s">
        <v>1591</v>
      </c>
      <c r="G90" s="316"/>
      <c r="H90" s="292" t="s">
        <v>1611</v>
      </c>
      <c r="I90" s="292" t="s">
        <v>1587</v>
      </c>
      <c r="J90" s="292">
        <v>50</v>
      </c>
      <c r="K90" s="306"/>
    </row>
    <row r="91" s="1" customFormat="1" ht="15" customHeight="1">
      <c r="B91" s="317"/>
      <c r="C91" s="292" t="s">
        <v>1612</v>
      </c>
      <c r="D91" s="292"/>
      <c r="E91" s="292"/>
      <c r="F91" s="315" t="s">
        <v>1591</v>
      </c>
      <c r="G91" s="316"/>
      <c r="H91" s="292" t="s">
        <v>1612</v>
      </c>
      <c r="I91" s="292" t="s">
        <v>1587</v>
      </c>
      <c r="J91" s="292">
        <v>50</v>
      </c>
      <c r="K91" s="306"/>
    </row>
    <row r="92" s="1" customFormat="1" ht="15" customHeight="1">
      <c r="B92" s="317"/>
      <c r="C92" s="292" t="s">
        <v>1613</v>
      </c>
      <c r="D92" s="292"/>
      <c r="E92" s="292"/>
      <c r="F92" s="315" t="s">
        <v>1591</v>
      </c>
      <c r="G92" s="316"/>
      <c r="H92" s="292" t="s">
        <v>1614</v>
      </c>
      <c r="I92" s="292" t="s">
        <v>1587</v>
      </c>
      <c r="J92" s="292">
        <v>255</v>
      </c>
      <c r="K92" s="306"/>
    </row>
    <row r="93" s="1" customFormat="1" ht="15" customHeight="1">
      <c r="B93" s="317"/>
      <c r="C93" s="292" t="s">
        <v>1615</v>
      </c>
      <c r="D93" s="292"/>
      <c r="E93" s="292"/>
      <c r="F93" s="315" t="s">
        <v>1585</v>
      </c>
      <c r="G93" s="316"/>
      <c r="H93" s="292" t="s">
        <v>1616</v>
      </c>
      <c r="I93" s="292" t="s">
        <v>1617</v>
      </c>
      <c r="J93" s="292"/>
      <c r="K93" s="306"/>
    </row>
    <row r="94" s="1" customFormat="1" ht="15" customHeight="1">
      <c r="B94" s="317"/>
      <c r="C94" s="292" t="s">
        <v>1618</v>
      </c>
      <c r="D94" s="292"/>
      <c r="E94" s="292"/>
      <c r="F94" s="315" t="s">
        <v>1585</v>
      </c>
      <c r="G94" s="316"/>
      <c r="H94" s="292" t="s">
        <v>1619</v>
      </c>
      <c r="I94" s="292" t="s">
        <v>1620</v>
      </c>
      <c r="J94" s="292"/>
      <c r="K94" s="306"/>
    </row>
    <row r="95" s="1" customFormat="1" ht="15" customHeight="1">
      <c r="B95" s="317"/>
      <c r="C95" s="292" t="s">
        <v>1621</v>
      </c>
      <c r="D95" s="292"/>
      <c r="E95" s="292"/>
      <c r="F95" s="315" t="s">
        <v>1585</v>
      </c>
      <c r="G95" s="316"/>
      <c r="H95" s="292" t="s">
        <v>1621</v>
      </c>
      <c r="I95" s="292" t="s">
        <v>1620</v>
      </c>
      <c r="J95" s="292"/>
      <c r="K95" s="306"/>
    </row>
    <row r="96" s="1" customFormat="1" ht="15" customHeight="1">
      <c r="B96" s="317"/>
      <c r="C96" s="292" t="s">
        <v>35</v>
      </c>
      <c r="D96" s="292"/>
      <c r="E96" s="292"/>
      <c r="F96" s="315" t="s">
        <v>1585</v>
      </c>
      <c r="G96" s="316"/>
      <c r="H96" s="292" t="s">
        <v>1622</v>
      </c>
      <c r="I96" s="292" t="s">
        <v>1620</v>
      </c>
      <c r="J96" s="292"/>
      <c r="K96" s="306"/>
    </row>
    <row r="97" s="1" customFormat="1" ht="15" customHeight="1">
      <c r="B97" s="317"/>
      <c r="C97" s="292" t="s">
        <v>45</v>
      </c>
      <c r="D97" s="292"/>
      <c r="E97" s="292"/>
      <c r="F97" s="315" t="s">
        <v>1585</v>
      </c>
      <c r="G97" s="316"/>
      <c r="H97" s="292" t="s">
        <v>1623</v>
      </c>
      <c r="I97" s="292" t="s">
        <v>1620</v>
      </c>
      <c r="J97" s="292"/>
      <c r="K97" s="306"/>
    </row>
    <row r="98" s="1" customFormat="1" ht="15" customHeight="1">
      <c r="B98" s="320"/>
      <c r="C98" s="321"/>
      <c r="D98" s="321"/>
      <c r="E98" s="321"/>
      <c r="F98" s="321"/>
      <c r="G98" s="321"/>
      <c r="H98" s="321"/>
      <c r="I98" s="321"/>
      <c r="J98" s="321"/>
      <c r="K98" s="322"/>
    </row>
    <row r="99" s="1" customFormat="1" ht="18.75" customHeight="1">
      <c r="B99" s="323"/>
      <c r="C99" s="324"/>
      <c r="D99" s="324"/>
      <c r="E99" s="324"/>
      <c r="F99" s="324"/>
      <c r="G99" s="324"/>
      <c r="H99" s="324"/>
      <c r="I99" s="324"/>
      <c r="J99" s="324"/>
      <c r="K99" s="323"/>
    </row>
    <row r="100" s="1" customFormat="1" ht="18.75" customHeight="1">
      <c r="B100" s="300"/>
      <c r="C100" s="300"/>
      <c r="D100" s="300"/>
      <c r="E100" s="300"/>
      <c r="F100" s="300"/>
      <c r="G100" s="300"/>
      <c r="H100" s="300"/>
      <c r="I100" s="300"/>
      <c r="J100" s="300"/>
      <c r="K100" s="300"/>
    </row>
    <row r="101" s="1" customFormat="1" ht="7.5" customHeight="1">
      <c r="B101" s="301"/>
      <c r="C101" s="302"/>
      <c r="D101" s="302"/>
      <c r="E101" s="302"/>
      <c r="F101" s="302"/>
      <c r="G101" s="302"/>
      <c r="H101" s="302"/>
      <c r="I101" s="302"/>
      <c r="J101" s="302"/>
      <c r="K101" s="303"/>
    </row>
    <row r="102" s="1" customFormat="1" ht="45" customHeight="1">
      <c r="B102" s="304"/>
      <c r="C102" s="305" t="s">
        <v>1624</v>
      </c>
      <c r="D102" s="305"/>
      <c r="E102" s="305"/>
      <c r="F102" s="305"/>
      <c r="G102" s="305"/>
      <c r="H102" s="305"/>
      <c r="I102" s="305"/>
      <c r="J102" s="305"/>
      <c r="K102" s="306"/>
    </row>
    <row r="103" s="1" customFormat="1" ht="17.25" customHeight="1">
      <c r="B103" s="304"/>
      <c r="C103" s="307" t="s">
        <v>1579</v>
      </c>
      <c r="D103" s="307"/>
      <c r="E103" s="307"/>
      <c r="F103" s="307" t="s">
        <v>1580</v>
      </c>
      <c r="G103" s="308"/>
      <c r="H103" s="307" t="s">
        <v>51</v>
      </c>
      <c r="I103" s="307" t="s">
        <v>54</v>
      </c>
      <c r="J103" s="307" t="s">
        <v>1581</v>
      </c>
      <c r="K103" s="306"/>
    </row>
    <row r="104" s="1" customFormat="1" ht="17.25" customHeight="1">
      <c r="B104" s="304"/>
      <c r="C104" s="309" t="s">
        <v>1582</v>
      </c>
      <c r="D104" s="309"/>
      <c r="E104" s="309"/>
      <c r="F104" s="310" t="s">
        <v>1583</v>
      </c>
      <c r="G104" s="311"/>
      <c r="H104" s="309"/>
      <c r="I104" s="309"/>
      <c r="J104" s="309" t="s">
        <v>1584</v>
      </c>
      <c r="K104" s="306"/>
    </row>
    <row r="105" s="1" customFormat="1" ht="5.25" customHeight="1">
      <c r="B105" s="304"/>
      <c r="C105" s="307"/>
      <c r="D105" s="307"/>
      <c r="E105" s="307"/>
      <c r="F105" s="307"/>
      <c r="G105" s="325"/>
      <c r="H105" s="307"/>
      <c r="I105" s="307"/>
      <c r="J105" s="307"/>
      <c r="K105" s="306"/>
    </row>
    <row r="106" s="1" customFormat="1" ht="15" customHeight="1">
      <c r="B106" s="304"/>
      <c r="C106" s="292" t="s">
        <v>50</v>
      </c>
      <c r="D106" s="314"/>
      <c r="E106" s="314"/>
      <c r="F106" s="315" t="s">
        <v>1585</v>
      </c>
      <c r="G106" s="292"/>
      <c r="H106" s="292" t="s">
        <v>1625</v>
      </c>
      <c r="I106" s="292" t="s">
        <v>1587</v>
      </c>
      <c r="J106" s="292">
        <v>20</v>
      </c>
      <c r="K106" s="306"/>
    </row>
    <row r="107" s="1" customFormat="1" ht="15" customHeight="1">
      <c r="B107" s="304"/>
      <c r="C107" s="292" t="s">
        <v>1588</v>
      </c>
      <c r="D107" s="292"/>
      <c r="E107" s="292"/>
      <c r="F107" s="315" t="s">
        <v>1585</v>
      </c>
      <c r="G107" s="292"/>
      <c r="H107" s="292" t="s">
        <v>1625</v>
      </c>
      <c r="I107" s="292" t="s">
        <v>1587</v>
      </c>
      <c r="J107" s="292">
        <v>120</v>
      </c>
      <c r="K107" s="306"/>
    </row>
    <row r="108" s="1" customFormat="1" ht="15" customHeight="1">
      <c r="B108" s="317"/>
      <c r="C108" s="292" t="s">
        <v>1590</v>
      </c>
      <c r="D108" s="292"/>
      <c r="E108" s="292"/>
      <c r="F108" s="315" t="s">
        <v>1591</v>
      </c>
      <c r="G108" s="292"/>
      <c r="H108" s="292" t="s">
        <v>1625</v>
      </c>
      <c r="I108" s="292" t="s">
        <v>1587</v>
      </c>
      <c r="J108" s="292">
        <v>50</v>
      </c>
      <c r="K108" s="306"/>
    </row>
    <row r="109" s="1" customFormat="1" ht="15" customHeight="1">
      <c r="B109" s="317"/>
      <c r="C109" s="292" t="s">
        <v>1593</v>
      </c>
      <c r="D109" s="292"/>
      <c r="E109" s="292"/>
      <c r="F109" s="315" t="s">
        <v>1585</v>
      </c>
      <c r="G109" s="292"/>
      <c r="H109" s="292" t="s">
        <v>1625</v>
      </c>
      <c r="I109" s="292" t="s">
        <v>1595</v>
      </c>
      <c r="J109" s="292"/>
      <c r="K109" s="306"/>
    </row>
    <row r="110" s="1" customFormat="1" ht="15" customHeight="1">
      <c r="B110" s="317"/>
      <c r="C110" s="292" t="s">
        <v>1604</v>
      </c>
      <c r="D110" s="292"/>
      <c r="E110" s="292"/>
      <c r="F110" s="315" t="s">
        <v>1591</v>
      </c>
      <c r="G110" s="292"/>
      <c r="H110" s="292" t="s">
        <v>1625</v>
      </c>
      <c r="I110" s="292" t="s">
        <v>1587</v>
      </c>
      <c r="J110" s="292">
        <v>50</v>
      </c>
      <c r="K110" s="306"/>
    </row>
    <row r="111" s="1" customFormat="1" ht="15" customHeight="1">
      <c r="B111" s="317"/>
      <c r="C111" s="292" t="s">
        <v>1612</v>
      </c>
      <c r="D111" s="292"/>
      <c r="E111" s="292"/>
      <c r="F111" s="315" t="s">
        <v>1591</v>
      </c>
      <c r="G111" s="292"/>
      <c r="H111" s="292" t="s">
        <v>1625</v>
      </c>
      <c r="I111" s="292" t="s">
        <v>1587</v>
      </c>
      <c r="J111" s="292">
        <v>50</v>
      </c>
      <c r="K111" s="306"/>
    </row>
    <row r="112" s="1" customFormat="1" ht="15" customHeight="1">
      <c r="B112" s="317"/>
      <c r="C112" s="292" t="s">
        <v>1610</v>
      </c>
      <c r="D112" s="292"/>
      <c r="E112" s="292"/>
      <c r="F112" s="315" t="s">
        <v>1591</v>
      </c>
      <c r="G112" s="292"/>
      <c r="H112" s="292" t="s">
        <v>1625</v>
      </c>
      <c r="I112" s="292" t="s">
        <v>1587</v>
      </c>
      <c r="J112" s="292">
        <v>50</v>
      </c>
      <c r="K112" s="306"/>
    </row>
    <row r="113" s="1" customFormat="1" ht="15" customHeight="1">
      <c r="B113" s="317"/>
      <c r="C113" s="292" t="s">
        <v>50</v>
      </c>
      <c r="D113" s="292"/>
      <c r="E113" s="292"/>
      <c r="F113" s="315" t="s">
        <v>1585</v>
      </c>
      <c r="G113" s="292"/>
      <c r="H113" s="292" t="s">
        <v>1626</v>
      </c>
      <c r="I113" s="292" t="s">
        <v>1587</v>
      </c>
      <c r="J113" s="292">
        <v>20</v>
      </c>
      <c r="K113" s="306"/>
    </row>
    <row r="114" s="1" customFormat="1" ht="15" customHeight="1">
      <c r="B114" s="317"/>
      <c r="C114" s="292" t="s">
        <v>1627</v>
      </c>
      <c r="D114" s="292"/>
      <c r="E114" s="292"/>
      <c r="F114" s="315" t="s">
        <v>1585</v>
      </c>
      <c r="G114" s="292"/>
      <c r="H114" s="292" t="s">
        <v>1628</v>
      </c>
      <c r="I114" s="292" t="s">
        <v>1587</v>
      </c>
      <c r="J114" s="292">
        <v>120</v>
      </c>
      <c r="K114" s="306"/>
    </row>
    <row r="115" s="1" customFormat="1" ht="15" customHeight="1">
      <c r="B115" s="317"/>
      <c r="C115" s="292" t="s">
        <v>35</v>
      </c>
      <c r="D115" s="292"/>
      <c r="E115" s="292"/>
      <c r="F115" s="315" t="s">
        <v>1585</v>
      </c>
      <c r="G115" s="292"/>
      <c r="H115" s="292" t="s">
        <v>1629</v>
      </c>
      <c r="I115" s="292" t="s">
        <v>1620</v>
      </c>
      <c r="J115" s="292"/>
      <c r="K115" s="306"/>
    </row>
    <row r="116" s="1" customFormat="1" ht="15" customHeight="1">
      <c r="B116" s="317"/>
      <c r="C116" s="292" t="s">
        <v>45</v>
      </c>
      <c r="D116" s="292"/>
      <c r="E116" s="292"/>
      <c r="F116" s="315" t="s">
        <v>1585</v>
      </c>
      <c r="G116" s="292"/>
      <c r="H116" s="292" t="s">
        <v>1630</v>
      </c>
      <c r="I116" s="292" t="s">
        <v>1620</v>
      </c>
      <c r="J116" s="292"/>
      <c r="K116" s="306"/>
    </row>
    <row r="117" s="1" customFormat="1" ht="15" customHeight="1">
      <c r="B117" s="317"/>
      <c r="C117" s="292" t="s">
        <v>54</v>
      </c>
      <c r="D117" s="292"/>
      <c r="E117" s="292"/>
      <c r="F117" s="315" t="s">
        <v>1585</v>
      </c>
      <c r="G117" s="292"/>
      <c r="H117" s="292" t="s">
        <v>1631</v>
      </c>
      <c r="I117" s="292" t="s">
        <v>1632</v>
      </c>
      <c r="J117" s="292"/>
      <c r="K117" s="306"/>
    </row>
    <row r="118" s="1" customFormat="1" ht="15" customHeight="1">
      <c r="B118" s="320"/>
      <c r="C118" s="326"/>
      <c r="D118" s="326"/>
      <c r="E118" s="326"/>
      <c r="F118" s="326"/>
      <c r="G118" s="326"/>
      <c r="H118" s="326"/>
      <c r="I118" s="326"/>
      <c r="J118" s="326"/>
      <c r="K118" s="322"/>
    </row>
    <row r="119" s="1" customFormat="1" ht="18.75" customHeight="1">
      <c r="B119" s="327"/>
      <c r="C119" s="328"/>
      <c r="D119" s="328"/>
      <c r="E119" s="328"/>
      <c r="F119" s="329"/>
      <c r="G119" s="328"/>
      <c r="H119" s="328"/>
      <c r="I119" s="328"/>
      <c r="J119" s="328"/>
      <c r="K119" s="327"/>
    </row>
    <row r="120" s="1" customFormat="1" ht="18.75" customHeight="1">
      <c r="B120" s="300"/>
      <c r="C120" s="300"/>
      <c r="D120" s="300"/>
      <c r="E120" s="300"/>
      <c r="F120" s="300"/>
      <c r="G120" s="300"/>
      <c r="H120" s="300"/>
      <c r="I120" s="300"/>
      <c r="J120" s="300"/>
      <c r="K120" s="300"/>
    </row>
    <row r="121" s="1" customFormat="1" ht="7.5" customHeight="1">
      <c r="B121" s="330"/>
      <c r="C121" s="331"/>
      <c r="D121" s="331"/>
      <c r="E121" s="331"/>
      <c r="F121" s="331"/>
      <c r="G121" s="331"/>
      <c r="H121" s="331"/>
      <c r="I121" s="331"/>
      <c r="J121" s="331"/>
      <c r="K121" s="332"/>
    </row>
    <row r="122" s="1" customFormat="1" ht="45" customHeight="1">
      <c r="B122" s="333"/>
      <c r="C122" s="283" t="s">
        <v>1633</v>
      </c>
      <c r="D122" s="283"/>
      <c r="E122" s="283"/>
      <c r="F122" s="283"/>
      <c r="G122" s="283"/>
      <c r="H122" s="283"/>
      <c r="I122" s="283"/>
      <c r="J122" s="283"/>
      <c r="K122" s="334"/>
    </row>
    <row r="123" s="1" customFormat="1" ht="17.25" customHeight="1">
      <c r="B123" s="335"/>
      <c r="C123" s="307" t="s">
        <v>1579</v>
      </c>
      <c r="D123" s="307"/>
      <c r="E123" s="307"/>
      <c r="F123" s="307" t="s">
        <v>1580</v>
      </c>
      <c r="G123" s="308"/>
      <c r="H123" s="307" t="s">
        <v>51</v>
      </c>
      <c r="I123" s="307" t="s">
        <v>54</v>
      </c>
      <c r="J123" s="307" t="s">
        <v>1581</v>
      </c>
      <c r="K123" s="336"/>
    </row>
    <row r="124" s="1" customFormat="1" ht="17.25" customHeight="1">
      <c r="B124" s="335"/>
      <c r="C124" s="309" t="s">
        <v>1582</v>
      </c>
      <c r="D124" s="309"/>
      <c r="E124" s="309"/>
      <c r="F124" s="310" t="s">
        <v>1583</v>
      </c>
      <c r="G124" s="311"/>
      <c r="H124" s="309"/>
      <c r="I124" s="309"/>
      <c r="J124" s="309" t="s">
        <v>1584</v>
      </c>
      <c r="K124" s="336"/>
    </row>
    <row r="125" s="1" customFormat="1" ht="5.25" customHeight="1">
      <c r="B125" s="337"/>
      <c r="C125" s="312"/>
      <c r="D125" s="312"/>
      <c r="E125" s="312"/>
      <c r="F125" s="312"/>
      <c r="G125" s="338"/>
      <c r="H125" s="312"/>
      <c r="I125" s="312"/>
      <c r="J125" s="312"/>
      <c r="K125" s="339"/>
    </row>
    <row r="126" s="1" customFormat="1" ht="15" customHeight="1">
      <c r="B126" s="337"/>
      <c r="C126" s="292" t="s">
        <v>1588</v>
      </c>
      <c r="D126" s="314"/>
      <c r="E126" s="314"/>
      <c r="F126" s="315" t="s">
        <v>1585</v>
      </c>
      <c r="G126" s="292"/>
      <c r="H126" s="292" t="s">
        <v>1625</v>
      </c>
      <c r="I126" s="292" t="s">
        <v>1587</v>
      </c>
      <c r="J126" s="292">
        <v>120</v>
      </c>
      <c r="K126" s="340"/>
    </row>
    <row r="127" s="1" customFormat="1" ht="15" customHeight="1">
      <c r="B127" s="337"/>
      <c r="C127" s="292" t="s">
        <v>1634</v>
      </c>
      <c r="D127" s="292"/>
      <c r="E127" s="292"/>
      <c r="F127" s="315" t="s">
        <v>1585</v>
      </c>
      <c r="G127" s="292"/>
      <c r="H127" s="292" t="s">
        <v>1635</v>
      </c>
      <c r="I127" s="292" t="s">
        <v>1587</v>
      </c>
      <c r="J127" s="292" t="s">
        <v>1636</v>
      </c>
      <c r="K127" s="340"/>
    </row>
    <row r="128" s="1" customFormat="1" ht="15" customHeight="1">
      <c r="B128" s="337"/>
      <c r="C128" s="292" t="s">
        <v>1533</v>
      </c>
      <c r="D128" s="292"/>
      <c r="E128" s="292"/>
      <c r="F128" s="315" t="s">
        <v>1585</v>
      </c>
      <c r="G128" s="292"/>
      <c r="H128" s="292" t="s">
        <v>1637</v>
      </c>
      <c r="I128" s="292" t="s">
        <v>1587</v>
      </c>
      <c r="J128" s="292" t="s">
        <v>1636</v>
      </c>
      <c r="K128" s="340"/>
    </row>
    <row r="129" s="1" customFormat="1" ht="15" customHeight="1">
      <c r="B129" s="337"/>
      <c r="C129" s="292" t="s">
        <v>1596</v>
      </c>
      <c r="D129" s="292"/>
      <c r="E129" s="292"/>
      <c r="F129" s="315" t="s">
        <v>1591</v>
      </c>
      <c r="G129" s="292"/>
      <c r="H129" s="292" t="s">
        <v>1597</v>
      </c>
      <c r="I129" s="292" t="s">
        <v>1587</v>
      </c>
      <c r="J129" s="292">
        <v>15</v>
      </c>
      <c r="K129" s="340"/>
    </row>
    <row r="130" s="1" customFormat="1" ht="15" customHeight="1">
      <c r="B130" s="337"/>
      <c r="C130" s="318" t="s">
        <v>1598</v>
      </c>
      <c r="D130" s="318"/>
      <c r="E130" s="318"/>
      <c r="F130" s="319" t="s">
        <v>1591</v>
      </c>
      <c r="G130" s="318"/>
      <c r="H130" s="318" t="s">
        <v>1599</v>
      </c>
      <c r="I130" s="318" t="s">
        <v>1587</v>
      </c>
      <c r="J130" s="318">
        <v>15</v>
      </c>
      <c r="K130" s="340"/>
    </row>
    <row r="131" s="1" customFormat="1" ht="15" customHeight="1">
      <c r="B131" s="337"/>
      <c r="C131" s="318" t="s">
        <v>1600</v>
      </c>
      <c r="D131" s="318"/>
      <c r="E131" s="318"/>
      <c r="F131" s="319" t="s">
        <v>1591</v>
      </c>
      <c r="G131" s="318"/>
      <c r="H131" s="318" t="s">
        <v>1601</v>
      </c>
      <c r="I131" s="318" t="s">
        <v>1587</v>
      </c>
      <c r="J131" s="318">
        <v>20</v>
      </c>
      <c r="K131" s="340"/>
    </row>
    <row r="132" s="1" customFormat="1" ht="15" customHeight="1">
      <c r="B132" s="337"/>
      <c r="C132" s="318" t="s">
        <v>1602</v>
      </c>
      <c r="D132" s="318"/>
      <c r="E132" s="318"/>
      <c r="F132" s="319" t="s">
        <v>1591</v>
      </c>
      <c r="G132" s="318"/>
      <c r="H132" s="318" t="s">
        <v>1603</v>
      </c>
      <c r="I132" s="318" t="s">
        <v>1587</v>
      </c>
      <c r="J132" s="318">
        <v>20</v>
      </c>
      <c r="K132" s="340"/>
    </row>
    <row r="133" s="1" customFormat="1" ht="15" customHeight="1">
      <c r="B133" s="337"/>
      <c r="C133" s="292" t="s">
        <v>1590</v>
      </c>
      <c r="D133" s="292"/>
      <c r="E133" s="292"/>
      <c r="F133" s="315" t="s">
        <v>1591</v>
      </c>
      <c r="G133" s="292"/>
      <c r="H133" s="292" t="s">
        <v>1625</v>
      </c>
      <c r="I133" s="292" t="s">
        <v>1587</v>
      </c>
      <c r="J133" s="292">
        <v>50</v>
      </c>
      <c r="K133" s="340"/>
    </row>
    <row r="134" s="1" customFormat="1" ht="15" customHeight="1">
      <c r="B134" s="337"/>
      <c r="C134" s="292" t="s">
        <v>1604</v>
      </c>
      <c r="D134" s="292"/>
      <c r="E134" s="292"/>
      <c r="F134" s="315" t="s">
        <v>1591</v>
      </c>
      <c r="G134" s="292"/>
      <c r="H134" s="292" t="s">
        <v>1625</v>
      </c>
      <c r="I134" s="292" t="s">
        <v>1587</v>
      </c>
      <c r="J134" s="292">
        <v>50</v>
      </c>
      <c r="K134" s="340"/>
    </row>
    <row r="135" s="1" customFormat="1" ht="15" customHeight="1">
      <c r="B135" s="337"/>
      <c r="C135" s="292" t="s">
        <v>1610</v>
      </c>
      <c r="D135" s="292"/>
      <c r="E135" s="292"/>
      <c r="F135" s="315" t="s">
        <v>1591</v>
      </c>
      <c r="G135" s="292"/>
      <c r="H135" s="292" t="s">
        <v>1625</v>
      </c>
      <c r="I135" s="292" t="s">
        <v>1587</v>
      </c>
      <c r="J135" s="292">
        <v>50</v>
      </c>
      <c r="K135" s="340"/>
    </row>
    <row r="136" s="1" customFormat="1" ht="15" customHeight="1">
      <c r="B136" s="337"/>
      <c r="C136" s="292" t="s">
        <v>1612</v>
      </c>
      <c r="D136" s="292"/>
      <c r="E136" s="292"/>
      <c r="F136" s="315" t="s">
        <v>1591</v>
      </c>
      <c r="G136" s="292"/>
      <c r="H136" s="292" t="s">
        <v>1625</v>
      </c>
      <c r="I136" s="292" t="s">
        <v>1587</v>
      </c>
      <c r="J136" s="292">
        <v>50</v>
      </c>
      <c r="K136" s="340"/>
    </row>
    <row r="137" s="1" customFormat="1" ht="15" customHeight="1">
      <c r="B137" s="337"/>
      <c r="C137" s="292" t="s">
        <v>1613</v>
      </c>
      <c r="D137" s="292"/>
      <c r="E137" s="292"/>
      <c r="F137" s="315" t="s">
        <v>1591</v>
      </c>
      <c r="G137" s="292"/>
      <c r="H137" s="292" t="s">
        <v>1638</v>
      </c>
      <c r="I137" s="292" t="s">
        <v>1587</v>
      </c>
      <c r="J137" s="292">
        <v>255</v>
      </c>
      <c r="K137" s="340"/>
    </row>
    <row r="138" s="1" customFormat="1" ht="15" customHeight="1">
      <c r="B138" s="337"/>
      <c r="C138" s="292" t="s">
        <v>1615</v>
      </c>
      <c r="D138" s="292"/>
      <c r="E138" s="292"/>
      <c r="F138" s="315" t="s">
        <v>1585</v>
      </c>
      <c r="G138" s="292"/>
      <c r="H138" s="292" t="s">
        <v>1639</v>
      </c>
      <c r="I138" s="292" t="s">
        <v>1617</v>
      </c>
      <c r="J138" s="292"/>
      <c r="K138" s="340"/>
    </row>
    <row r="139" s="1" customFormat="1" ht="15" customHeight="1">
      <c r="B139" s="337"/>
      <c r="C139" s="292" t="s">
        <v>1618</v>
      </c>
      <c r="D139" s="292"/>
      <c r="E139" s="292"/>
      <c r="F139" s="315" t="s">
        <v>1585</v>
      </c>
      <c r="G139" s="292"/>
      <c r="H139" s="292" t="s">
        <v>1640</v>
      </c>
      <c r="I139" s="292" t="s">
        <v>1620</v>
      </c>
      <c r="J139" s="292"/>
      <c r="K139" s="340"/>
    </row>
    <row r="140" s="1" customFormat="1" ht="15" customHeight="1">
      <c r="B140" s="337"/>
      <c r="C140" s="292" t="s">
        <v>1621</v>
      </c>
      <c r="D140" s="292"/>
      <c r="E140" s="292"/>
      <c r="F140" s="315" t="s">
        <v>1585</v>
      </c>
      <c r="G140" s="292"/>
      <c r="H140" s="292" t="s">
        <v>1621</v>
      </c>
      <c r="I140" s="292" t="s">
        <v>1620</v>
      </c>
      <c r="J140" s="292"/>
      <c r="K140" s="340"/>
    </row>
    <row r="141" s="1" customFormat="1" ht="15" customHeight="1">
      <c r="B141" s="337"/>
      <c r="C141" s="292" t="s">
        <v>35</v>
      </c>
      <c r="D141" s="292"/>
      <c r="E141" s="292"/>
      <c r="F141" s="315" t="s">
        <v>1585</v>
      </c>
      <c r="G141" s="292"/>
      <c r="H141" s="292" t="s">
        <v>1641</v>
      </c>
      <c r="I141" s="292" t="s">
        <v>1620</v>
      </c>
      <c r="J141" s="292"/>
      <c r="K141" s="340"/>
    </row>
    <row r="142" s="1" customFormat="1" ht="15" customHeight="1">
      <c r="B142" s="337"/>
      <c r="C142" s="292" t="s">
        <v>1642</v>
      </c>
      <c r="D142" s="292"/>
      <c r="E142" s="292"/>
      <c r="F142" s="315" t="s">
        <v>1585</v>
      </c>
      <c r="G142" s="292"/>
      <c r="H142" s="292" t="s">
        <v>1643</v>
      </c>
      <c r="I142" s="292" t="s">
        <v>1620</v>
      </c>
      <c r="J142" s="292"/>
      <c r="K142" s="340"/>
    </row>
    <row r="143" s="1" customFormat="1" ht="15" customHeight="1">
      <c r="B143" s="341"/>
      <c r="C143" s="342"/>
      <c r="D143" s="342"/>
      <c r="E143" s="342"/>
      <c r="F143" s="342"/>
      <c r="G143" s="342"/>
      <c r="H143" s="342"/>
      <c r="I143" s="342"/>
      <c r="J143" s="342"/>
      <c r="K143" s="343"/>
    </row>
    <row r="144" s="1" customFormat="1" ht="18.75" customHeight="1">
      <c r="B144" s="328"/>
      <c r="C144" s="328"/>
      <c r="D144" s="328"/>
      <c r="E144" s="328"/>
      <c r="F144" s="329"/>
      <c r="G144" s="328"/>
      <c r="H144" s="328"/>
      <c r="I144" s="328"/>
      <c r="J144" s="328"/>
      <c r="K144" s="328"/>
    </row>
    <row r="145" s="1" customFormat="1" ht="18.75" customHeight="1">
      <c r="B145" s="300"/>
      <c r="C145" s="300"/>
      <c r="D145" s="300"/>
      <c r="E145" s="300"/>
      <c r="F145" s="300"/>
      <c r="G145" s="300"/>
      <c r="H145" s="300"/>
      <c r="I145" s="300"/>
      <c r="J145" s="300"/>
      <c r="K145" s="300"/>
    </row>
    <row r="146" s="1" customFormat="1" ht="7.5" customHeight="1">
      <c r="B146" s="301"/>
      <c r="C146" s="302"/>
      <c r="D146" s="302"/>
      <c r="E146" s="302"/>
      <c r="F146" s="302"/>
      <c r="G146" s="302"/>
      <c r="H146" s="302"/>
      <c r="I146" s="302"/>
      <c r="J146" s="302"/>
      <c r="K146" s="303"/>
    </row>
    <row r="147" s="1" customFormat="1" ht="45" customHeight="1">
      <c r="B147" s="304"/>
      <c r="C147" s="305" t="s">
        <v>1644</v>
      </c>
      <c r="D147" s="305"/>
      <c r="E147" s="305"/>
      <c r="F147" s="305"/>
      <c r="G147" s="305"/>
      <c r="H147" s="305"/>
      <c r="I147" s="305"/>
      <c r="J147" s="305"/>
      <c r="K147" s="306"/>
    </row>
    <row r="148" s="1" customFormat="1" ht="17.25" customHeight="1">
      <c r="B148" s="304"/>
      <c r="C148" s="307" t="s">
        <v>1579</v>
      </c>
      <c r="D148" s="307"/>
      <c r="E148" s="307"/>
      <c r="F148" s="307" t="s">
        <v>1580</v>
      </c>
      <c r="G148" s="308"/>
      <c r="H148" s="307" t="s">
        <v>51</v>
      </c>
      <c r="I148" s="307" t="s">
        <v>54</v>
      </c>
      <c r="J148" s="307" t="s">
        <v>1581</v>
      </c>
      <c r="K148" s="306"/>
    </row>
    <row r="149" s="1" customFormat="1" ht="17.25" customHeight="1">
      <c r="B149" s="304"/>
      <c r="C149" s="309" t="s">
        <v>1582</v>
      </c>
      <c r="D149" s="309"/>
      <c r="E149" s="309"/>
      <c r="F149" s="310" t="s">
        <v>1583</v>
      </c>
      <c r="G149" s="311"/>
      <c r="H149" s="309"/>
      <c r="I149" s="309"/>
      <c r="J149" s="309" t="s">
        <v>1584</v>
      </c>
      <c r="K149" s="306"/>
    </row>
    <row r="150" s="1" customFormat="1" ht="5.25" customHeight="1">
      <c r="B150" s="317"/>
      <c r="C150" s="312"/>
      <c r="D150" s="312"/>
      <c r="E150" s="312"/>
      <c r="F150" s="312"/>
      <c r="G150" s="313"/>
      <c r="H150" s="312"/>
      <c r="I150" s="312"/>
      <c r="J150" s="312"/>
      <c r="K150" s="340"/>
    </row>
    <row r="151" s="1" customFormat="1" ht="15" customHeight="1">
      <c r="B151" s="317"/>
      <c r="C151" s="344" t="s">
        <v>1588</v>
      </c>
      <c r="D151" s="292"/>
      <c r="E151" s="292"/>
      <c r="F151" s="345" t="s">
        <v>1585</v>
      </c>
      <c r="G151" s="292"/>
      <c r="H151" s="344" t="s">
        <v>1625</v>
      </c>
      <c r="I151" s="344" t="s">
        <v>1587</v>
      </c>
      <c r="J151" s="344">
        <v>120</v>
      </c>
      <c r="K151" s="340"/>
    </row>
    <row r="152" s="1" customFormat="1" ht="15" customHeight="1">
      <c r="B152" s="317"/>
      <c r="C152" s="344" t="s">
        <v>1634</v>
      </c>
      <c r="D152" s="292"/>
      <c r="E152" s="292"/>
      <c r="F152" s="345" t="s">
        <v>1585</v>
      </c>
      <c r="G152" s="292"/>
      <c r="H152" s="344" t="s">
        <v>1645</v>
      </c>
      <c r="I152" s="344" t="s">
        <v>1587</v>
      </c>
      <c r="J152" s="344" t="s">
        <v>1636</v>
      </c>
      <c r="K152" s="340"/>
    </row>
    <row r="153" s="1" customFormat="1" ht="15" customHeight="1">
      <c r="B153" s="317"/>
      <c r="C153" s="344" t="s">
        <v>1533</v>
      </c>
      <c r="D153" s="292"/>
      <c r="E153" s="292"/>
      <c r="F153" s="345" t="s">
        <v>1585</v>
      </c>
      <c r="G153" s="292"/>
      <c r="H153" s="344" t="s">
        <v>1646</v>
      </c>
      <c r="I153" s="344" t="s">
        <v>1587</v>
      </c>
      <c r="J153" s="344" t="s">
        <v>1636</v>
      </c>
      <c r="K153" s="340"/>
    </row>
    <row r="154" s="1" customFormat="1" ht="15" customHeight="1">
      <c r="B154" s="317"/>
      <c r="C154" s="344" t="s">
        <v>1590</v>
      </c>
      <c r="D154" s="292"/>
      <c r="E154" s="292"/>
      <c r="F154" s="345" t="s">
        <v>1591</v>
      </c>
      <c r="G154" s="292"/>
      <c r="H154" s="344" t="s">
        <v>1625</v>
      </c>
      <c r="I154" s="344" t="s">
        <v>1587</v>
      </c>
      <c r="J154" s="344">
        <v>50</v>
      </c>
      <c r="K154" s="340"/>
    </row>
    <row r="155" s="1" customFormat="1" ht="15" customHeight="1">
      <c r="B155" s="317"/>
      <c r="C155" s="344" t="s">
        <v>1593</v>
      </c>
      <c r="D155" s="292"/>
      <c r="E155" s="292"/>
      <c r="F155" s="345" t="s">
        <v>1585</v>
      </c>
      <c r="G155" s="292"/>
      <c r="H155" s="344" t="s">
        <v>1625</v>
      </c>
      <c r="I155" s="344" t="s">
        <v>1595</v>
      </c>
      <c r="J155" s="344"/>
      <c r="K155" s="340"/>
    </row>
    <row r="156" s="1" customFormat="1" ht="15" customHeight="1">
      <c r="B156" s="317"/>
      <c r="C156" s="344" t="s">
        <v>1604</v>
      </c>
      <c r="D156" s="292"/>
      <c r="E156" s="292"/>
      <c r="F156" s="345" t="s">
        <v>1591</v>
      </c>
      <c r="G156" s="292"/>
      <c r="H156" s="344" t="s">
        <v>1625</v>
      </c>
      <c r="I156" s="344" t="s">
        <v>1587</v>
      </c>
      <c r="J156" s="344">
        <v>50</v>
      </c>
      <c r="K156" s="340"/>
    </row>
    <row r="157" s="1" customFormat="1" ht="15" customHeight="1">
      <c r="B157" s="317"/>
      <c r="C157" s="344" t="s">
        <v>1612</v>
      </c>
      <c r="D157" s="292"/>
      <c r="E157" s="292"/>
      <c r="F157" s="345" t="s">
        <v>1591</v>
      </c>
      <c r="G157" s="292"/>
      <c r="H157" s="344" t="s">
        <v>1625</v>
      </c>
      <c r="I157" s="344" t="s">
        <v>1587</v>
      </c>
      <c r="J157" s="344">
        <v>50</v>
      </c>
      <c r="K157" s="340"/>
    </row>
    <row r="158" s="1" customFormat="1" ht="15" customHeight="1">
      <c r="B158" s="317"/>
      <c r="C158" s="344" t="s">
        <v>1610</v>
      </c>
      <c r="D158" s="292"/>
      <c r="E158" s="292"/>
      <c r="F158" s="345" t="s">
        <v>1591</v>
      </c>
      <c r="G158" s="292"/>
      <c r="H158" s="344" t="s">
        <v>1625</v>
      </c>
      <c r="I158" s="344" t="s">
        <v>1587</v>
      </c>
      <c r="J158" s="344">
        <v>50</v>
      </c>
      <c r="K158" s="340"/>
    </row>
    <row r="159" s="1" customFormat="1" ht="15" customHeight="1">
      <c r="B159" s="317"/>
      <c r="C159" s="344" t="s">
        <v>111</v>
      </c>
      <c r="D159" s="292"/>
      <c r="E159" s="292"/>
      <c r="F159" s="345" t="s">
        <v>1585</v>
      </c>
      <c r="G159" s="292"/>
      <c r="H159" s="344" t="s">
        <v>1647</v>
      </c>
      <c r="I159" s="344" t="s">
        <v>1587</v>
      </c>
      <c r="J159" s="344" t="s">
        <v>1648</v>
      </c>
      <c r="K159" s="340"/>
    </row>
    <row r="160" s="1" customFormat="1" ht="15" customHeight="1">
      <c r="B160" s="317"/>
      <c r="C160" s="344" t="s">
        <v>1649</v>
      </c>
      <c r="D160" s="292"/>
      <c r="E160" s="292"/>
      <c r="F160" s="345" t="s">
        <v>1585</v>
      </c>
      <c r="G160" s="292"/>
      <c r="H160" s="344" t="s">
        <v>1650</v>
      </c>
      <c r="I160" s="344" t="s">
        <v>1620</v>
      </c>
      <c r="J160" s="344"/>
      <c r="K160" s="340"/>
    </row>
    <row r="161" s="1" customFormat="1" ht="15" customHeight="1">
      <c r="B161" s="346"/>
      <c r="C161" s="326"/>
      <c r="D161" s="326"/>
      <c r="E161" s="326"/>
      <c r="F161" s="326"/>
      <c r="G161" s="326"/>
      <c r="H161" s="326"/>
      <c r="I161" s="326"/>
      <c r="J161" s="326"/>
      <c r="K161" s="347"/>
    </row>
    <row r="162" s="1" customFormat="1" ht="18.75" customHeight="1">
      <c r="B162" s="328"/>
      <c r="C162" s="338"/>
      <c r="D162" s="338"/>
      <c r="E162" s="338"/>
      <c r="F162" s="348"/>
      <c r="G162" s="338"/>
      <c r="H162" s="338"/>
      <c r="I162" s="338"/>
      <c r="J162" s="338"/>
      <c r="K162" s="328"/>
    </row>
    <row r="163" s="1" customFormat="1" ht="18.75" customHeight="1">
      <c r="B163" s="300"/>
      <c r="C163" s="300"/>
      <c r="D163" s="300"/>
      <c r="E163" s="300"/>
      <c r="F163" s="300"/>
      <c r="G163" s="300"/>
      <c r="H163" s="300"/>
      <c r="I163" s="300"/>
      <c r="J163" s="300"/>
      <c r="K163" s="300"/>
    </row>
    <row r="164" s="1" customFormat="1" ht="7.5" customHeight="1">
      <c r="B164" s="279"/>
      <c r="C164" s="280"/>
      <c r="D164" s="280"/>
      <c r="E164" s="280"/>
      <c r="F164" s="280"/>
      <c r="G164" s="280"/>
      <c r="H164" s="280"/>
      <c r="I164" s="280"/>
      <c r="J164" s="280"/>
      <c r="K164" s="281"/>
    </row>
    <row r="165" s="1" customFormat="1" ht="45" customHeight="1">
      <c r="B165" s="282"/>
      <c r="C165" s="283" t="s">
        <v>1651</v>
      </c>
      <c r="D165" s="283"/>
      <c r="E165" s="283"/>
      <c r="F165" s="283"/>
      <c r="G165" s="283"/>
      <c r="H165" s="283"/>
      <c r="I165" s="283"/>
      <c r="J165" s="283"/>
      <c r="K165" s="284"/>
    </row>
    <row r="166" s="1" customFormat="1" ht="17.25" customHeight="1">
      <c r="B166" s="282"/>
      <c r="C166" s="307" t="s">
        <v>1579</v>
      </c>
      <c r="D166" s="307"/>
      <c r="E166" s="307"/>
      <c r="F166" s="307" t="s">
        <v>1580</v>
      </c>
      <c r="G166" s="349"/>
      <c r="H166" s="350" t="s">
        <v>51</v>
      </c>
      <c r="I166" s="350" t="s">
        <v>54</v>
      </c>
      <c r="J166" s="307" t="s">
        <v>1581</v>
      </c>
      <c r="K166" s="284"/>
    </row>
    <row r="167" s="1" customFormat="1" ht="17.25" customHeight="1">
      <c r="B167" s="285"/>
      <c r="C167" s="309" t="s">
        <v>1582</v>
      </c>
      <c r="D167" s="309"/>
      <c r="E167" s="309"/>
      <c r="F167" s="310" t="s">
        <v>1583</v>
      </c>
      <c r="G167" s="351"/>
      <c r="H167" s="352"/>
      <c r="I167" s="352"/>
      <c r="J167" s="309" t="s">
        <v>1584</v>
      </c>
      <c r="K167" s="287"/>
    </row>
    <row r="168" s="1" customFormat="1" ht="5.25" customHeight="1">
      <c r="B168" s="317"/>
      <c r="C168" s="312"/>
      <c r="D168" s="312"/>
      <c r="E168" s="312"/>
      <c r="F168" s="312"/>
      <c r="G168" s="313"/>
      <c r="H168" s="312"/>
      <c r="I168" s="312"/>
      <c r="J168" s="312"/>
      <c r="K168" s="340"/>
    </row>
    <row r="169" s="1" customFormat="1" ht="15" customHeight="1">
      <c r="B169" s="317"/>
      <c r="C169" s="292" t="s">
        <v>1588</v>
      </c>
      <c r="D169" s="292"/>
      <c r="E169" s="292"/>
      <c r="F169" s="315" t="s">
        <v>1585</v>
      </c>
      <c r="G169" s="292"/>
      <c r="H169" s="292" t="s">
        <v>1625</v>
      </c>
      <c r="I169" s="292" t="s">
        <v>1587</v>
      </c>
      <c r="J169" s="292">
        <v>120</v>
      </c>
      <c r="K169" s="340"/>
    </row>
    <row r="170" s="1" customFormat="1" ht="15" customHeight="1">
      <c r="B170" s="317"/>
      <c r="C170" s="292" t="s">
        <v>1634</v>
      </c>
      <c r="D170" s="292"/>
      <c r="E170" s="292"/>
      <c r="F170" s="315" t="s">
        <v>1585</v>
      </c>
      <c r="G170" s="292"/>
      <c r="H170" s="292" t="s">
        <v>1635</v>
      </c>
      <c r="I170" s="292" t="s">
        <v>1587</v>
      </c>
      <c r="J170" s="292" t="s">
        <v>1636</v>
      </c>
      <c r="K170" s="340"/>
    </row>
    <row r="171" s="1" customFormat="1" ht="15" customHeight="1">
      <c r="B171" s="317"/>
      <c r="C171" s="292" t="s">
        <v>1533</v>
      </c>
      <c r="D171" s="292"/>
      <c r="E171" s="292"/>
      <c r="F171" s="315" t="s">
        <v>1585</v>
      </c>
      <c r="G171" s="292"/>
      <c r="H171" s="292" t="s">
        <v>1652</v>
      </c>
      <c r="I171" s="292" t="s">
        <v>1587</v>
      </c>
      <c r="J171" s="292" t="s">
        <v>1636</v>
      </c>
      <c r="K171" s="340"/>
    </row>
    <row r="172" s="1" customFormat="1" ht="15" customHeight="1">
      <c r="B172" s="317"/>
      <c r="C172" s="292" t="s">
        <v>1590</v>
      </c>
      <c r="D172" s="292"/>
      <c r="E172" s="292"/>
      <c r="F172" s="315" t="s">
        <v>1591</v>
      </c>
      <c r="G172" s="292"/>
      <c r="H172" s="292" t="s">
        <v>1652</v>
      </c>
      <c r="I172" s="292" t="s">
        <v>1587</v>
      </c>
      <c r="J172" s="292">
        <v>50</v>
      </c>
      <c r="K172" s="340"/>
    </row>
    <row r="173" s="1" customFormat="1" ht="15" customHeight="1">
      <c r="B173" s="317"/>
      <c r="C173" s="292" t="s">
        <v>1593</v>
      </c>
      <c r="D173" s="292"/>
      <c r="E173" s="292"/>
      <c r="F173" s="315" t="s">
        <v>1585</v>
      </c>
      <c r="G173" s="292"/>
      <c r="H173" s="292" t="s">
        <v>1652</v>
      </c>
      <c r="I173" s="292" t="s">
        <v>1595</v>
      </c>
      <c r="J173" s="292"/>
      <c r="K173" s="340"/>
    </row>
    <row r="174" s="1" customFormat="1" ht="15" customHeight="1">
      <c r="B174" s="317"/>
      <c r="C174" s="292" t="s">
        <v>1604</v>
      </c>
      <c r="D174" s="292"/>
      <c r="E174" s="292"/>
      <c r="F174" s="315" t="s">
        <v>1591</v>
      </c>
      <c r="G174" s="292"/>
      <c r="H174" s="292" t="s">
        <v>1652</v>
      </c>
      <c r="I174" s="292" t="s">
        <v>1587</v>
      </c>
      <c r="J174" s="292">
        <v>50</v>
      </c>
      <c r="K174" s="340"/>
    </row>
    <row r="175" s="1" customFormat="1" ht="15" customHeight="1">
      <c r="B175" s="317"/>
      <c r="C175" s="292" t="s">
        <v>1612</v>
      </c>
      <c r="D175" s="292"/>
      <c r="E175" s="292"/>
      <c r="F175" s="315" t="s">
        <v>1591</v>
      </c>
      <c r="G175" s="292"/>
      <c r="H175" s="292" t="s">
        <v>1652</v>
      </c>
      <c r="I175" s="292" t="s">
        <v>1587</v>
      </c>
      <c r="J175" s="292">
        <v>50</v>
      </c>
      <c r="K175" s="340"/>
    </row>
    <row r="176" s="1" customFormat="1" ht="15" customHeight="1">
      <c r="B176" s="317"/>
      <c r="C176" s="292" t="s">
        <v>1610</v>
      </c>
      <c r="D176" s="292"/>
      <c r="E176" s="292"/>
      <c r="F176" s="315" t="s">
        <v>1591</v>
      </c>
      <c r="G176" s="292"/>
      <c r="H176" s="292" t="s">
        <v>1652</v>
      </c>
      <c r="I176" s="292" t="s">
        <v>1587</v>
      </c>
      <c r="J176" s="292">
        <v>50</v>
      </c>
      <c r="K176" s="340"/>
    </row>
    <row r="177" s="1" customFormat="1" ht="15" customHeight="1">
      <c r="B177" s="317"/>
      <c r="C177" s="292" t="s">
        <v>119</v>
      </c>
      <c r="D177" s="292"/>
      <c r="E177" s="292"/>
      <c r="F177" s="315" t="s">
        <v>1585</v>
      </c>
      <c r="G177" s="292"/>
      <c r="H177" s="292" t="s">
        <v>1653</v>
      </c>
      <c r="I177" s="292" t="s">
        <v>1654</v>
      </c>
      <c r="J177" s="292"/>
      <c r="K177" s="340"/>
    </row>
    <row r="178" s="1" customFormat="1" ht="15" customHeight="1">
      <c r="B178" s="317"/>
      <c r="C178" s="292" t="s">
        <v>54</v>
      </c>
      <c r="D178" s="292"/>
      <c r="E178" s="292"/>
      <c r="F178" s="315" t="s">
        <v>1585</v>
      </c>
      <c r="G178" s="292"/>
      <c r="H178" s="292" t="s">
        <v>1655</v>
      </c>
      <c r="I178" s="292" t="s">
        <v>1656</v>
      </c>
      <c r="J178" s="292">
        <v>1</v>
      </c>
      <c r="K178" s="340"/>
    </row>
    <row r="179" s="1" customFormat="1" ht="15" customHeight="1">
      <c r="B179" s="317"/>
      <c r="C179" s="292" t="s">
        <v>50</v>
      </c>
      <c r="D179" s="292"/>
      <c r="E179" s="292"/>
      <c r="F179" s="315" t="s">
        <v>1585</v>
      </c>
      <c r="G179" s="292"/>
      <c r="H179" s="292" t="s">
        <v>1657</v>
      </c>
      <c r="I179" s="292" t="s">
        <v>1587</v>
      </c>
      <c r="J179" s="292">
        <v>20</v>
      </c>
      <c r="K179" s="340"/>
    </row>
    <row r="180" s="1" customFormat="1" ht="15" customHeight="1">
      <c r="B180" s="317"/>
      <c r="C180" s="292" t="s">
        <v>51</v>
      </c>
      <c r="D180" s="292"/>
      <c r="E180" s="292"/>
      <c r="F180" s="315" t="s">
        <v>1585</v>
      </c>
      <c r="G180" s="292"/>
      <c r="H180" s="292" t="s">
        <v>1658</v>
      </c>
      <c r="I180" s="292" t="s">
        <v>1587</v>
      </c>
      <c r="J180" s="292">
        <v>255</v>
      </c>
      <c r="K180" s="340"/>
    </row>
    <row r="181" s="1" customFormat="1" ht="15" customHeight="1">
      <c r="B181" s="317"/>
      <c r="C181" s="292" t="s">
        <v>120</v>
      </c>
      <c r="D181" s="292"/>
      <c r="E181" s="292"/>
      <c r="F181" s="315" t="s">
        <v>1585</v>
      </c>
      <c r="G181" s="292"/>
      <c r="H181" s="292" t="s">
        <v>1549</v>
      </c>
      <c r="I181" s="292" t="s">
        <v>1587</v>
      </c>
      <c r="J181" s="292">
        <v>10</v>
      </c>
      <c r="K181" s="340"/>
    </row>
    <row r="182" s="1" customFormat="1" ht="15" customHeight="1">
      <c r="B182" s="317"/>
      <c r="C182" s="292" t="s">
        <v>121</v>
      </c>
      <c r="D182" s="292"/>
      <c r="E182" s="292"/>
      <c r="F182" s="315" t="s">
        <v>1585</v>
      </c>
      <c r="G182" s="292"/>
      <c r="H182" s="292" t="s">
        <v>1659</v>
      </c>
      <c r="I182" s="292" t="s">
        <v>1620</v>
      </c>
      <c r="J182" s="292"/>
      <c r="K182" s="340"/>
    </row>
    <row r="183" s="1" customFormat="1" ht="15" customHeight="1">
      <c r="B183" s="317"/>
      <c r="C183" s="292" t="s">
        <v>1660</v>
      </c>
      <c r="D183" s="292"/>
      <c r="E183" s="292"/>
      <c r="F183" s="315" t="s">
        <v>1585</v>
      </c>
      <c r="G183" s="292"/>
      <c r="H183" s="292" t="s">
        <v>1661</v>
      </c>
      <c r="I183" s="292" t="s">
        <v>1620</v>
      </c>
      <c r="J183" s="292"/>
      <c r="K183" s="340"/>
    </row>
    <row r="184" s="1" customFormat="1" ht="15" customHeight="1">
      <c r="B184" s="317"/>
      <c r="C184" s="292" t="s">
        <v>1649</v>
      </c>
      <c r="D184" s="292"/>
      <c r="E184" s="292"/>
      <c r="F184" s="315" t="s">
        <v>1585</v>
      </c>
      <c r="G184" s="292"/>
      <c r="H184" s="292" t="s">
        <v>1662</v>
      </c>
      <c r="I184" s="292" t="s">
        <v>1620</v>
      </c>
      <c r="J184" s="292"/>
      <c r="K184" s="340"/>
    </row>
    <row r="185" s="1" customFormat="1" ht="15" customHeight="1">
      <c r="B185" s="317"/>
      <c r="C185" s="292" t="s">
        <v>123</v>
      </c>
      <c r="D185" s="292"/>
      <c r="E185" s="292"/>
      <c r="F185" s="315" t="s">
        <v>1591</v>
      </c>
      <c r="G185" s="292"/>
      <c r="H185" s="292" t="s">
        <v>1663</v>
      </c>
      <c r="I185" s="292" t="s">
        <v>1587</v>
      </c>
      <c r="J185" s="292">
        <v>50</v>
      </c>
      <c r="K185" s="340"/>
    </row>
    <row r="186" s="1" customFormat="1" ht="15" customHeight="1">
      <c r="B186" s="317"/>
      <c r="C186" s="292" t="s">
        <v>1664</v>
      </c>
      <c r="D186" s="292"/>
      <c r="E186" s="292"/>
      <c r="F186" s="315" t="s">
        <v>1591</v>
      </c>
      <c r="G186" s="292"/>
      <c r="H186" s="292" t="s">
        <v>1665</v>
      </c>
      <c r="I186" s="292" t="s">
        <v>1666</v>
      </c>
      <c r="J186" s="292"/>
      <c r="K186" s="340"/>
    </row>
    <row r="187" s="1" customFormat="1" ht="15" customHeight="1">
      <c r="B187" s="317"/>
      <c r="C187" s="292" t="s">
        <v>1667</v>
      </c>
      <c r="D187" s="292"/>
      <c r="E187" s="292"/>
      <c r="F187" s="315" t="s">
        <v>1591</v>
      </c>
      <c r="G187" s="292"/>
      <c r="H187" s="292" t="s">
        <v>1668</v>
      </c>
      <c r="I187" s="292" t="s">
        <v>1666</v>
      </c>
      <c r="J187" s="292"/>
      <c r="K187" s="340"/>
    </row>
    <row r="188" s="1" customFormat="1" ht="15" customHeight="1">
      <c r="B188" s="317"/>
      <c r="C188" s="292" t="s">
        <v>1669</v>
      </c>
      <c r="D188" s="292"/>
      <c r="E188" s="292"/>
      <c r="F188" s="315" t="s">
        <v>1591</v>
      </c>
      <c r="G188" s="292"/>
      <c r="H188" s="292" t="s">
        <v>1670</v>
      </c>
      <c r="I188" s="292" t="s">
        <v>1666</v>
      </c>
      <c r="J188" s="292"/>
      <c r="K188" s="340"/>
    </row>
    <row r="189" s="1" customFormat="1" ht="15" customHeight="1">
      <c r="B189" s="317"/>
      <c r="C189" s="353" t="s">
        <v>1671</v>
      </c>
      <c r="D189" s="292"/>
      <c r="E189" s="292"/>
      <c r="F189" s="315" t="s">
        <v>1591</v>
      </c>
      <c r="G189" s="292"/>
      <c r="H189" s="292" t="s">
        <v>1672</v>
      </c>
      <c r="I189" s="292" t="s">
        <v>1673</v>
      </c>
      <c r="J189" s="354" t="s">
        <v>1674</v>
      </c>
      <c r="K189" s="340"/>
    </row>
    <row r="190" s="1" customFormat="1" ht="15" customHeight="1">
      <c r="B190" s="317"/>
      <c r="C190" s="353" t="s">
        <v>39</v>
      </c>
      <c r="D190" s="292"/>
      <c r="E190" s="292"/>
      <c r="F190" s="315" t="s">
        <v>1585</v>
      </c>
      <c r="G190" s="292"/>
      <c r="H190" s="289" t="s">
        <v>1675</v>
      </c>
      <c r="I190" s="292" t="s">
        <v>1676</v>
      </c>
      <c r="J190" s="292"/>
      <c r="K190" s="340"/>
    </row>
    <row r="191" s="1" customFormat="1" ht="15" customHeight="1">
      <c r="B191" s="317"/>
      <c r="C191" s="353" t="s">
        <v>1677</v>
      </c>
      <c r="D191" s="292"/>
      <c r="E191" s="292"/>
      <c r="F191" s="315" t="s">
        <v>1585</v>
      </c>
      <c r="G191" s="292"/>
      <c r="H191" s="292" t="s">
        <v>1678</v>
      </c>
      <c r="I191" s="292" t="s">
        <v>1620</v>
      </c>
      <c r="J191" s="292"/>
      <c r="K191" s="340"/>
    </row>
    <row r="192" s="1" customFormat="1" ht="15" customHeight="1">
      <c r="B192" s="317"/>
      <c r="C192" s="353" t="s">
        <v>1679</v>
      </c>
      <c r="D192" s="292"/>
      <c r="E192" s="292"/>
      <c r="F192" s="315" t="s">
        <v>1585</v>
      </c>
      <c r="G192" s="292"/>
      <c r="H192" s="292" t="s">
        <v>1680</v>
      </c>
      <c r="I192" s="292" t="s">
        <v>1620</v>
      </c>
      <c r="J192" s="292"/>
      <c r="K192" s="340"/>
    </row>
    <row r="193" s="1" customFormat="1" ht="15" customHeight="1">
      <c r="B193" s="317"/>
      <c r="C193" s="353" t="s">
        <v>1681</v>
      </c>
      <c r="D193" s="292"/>
      <c r="E193" s="292"/>
      <c r="F193" s="315" t="s">
        <v>1591</v>
      </c>
      <c r="G193" s="292"/>
      <c r="H193" s="292" t="s">
        <v>1682</v>
      </c>
      <c r="I193" s="292" t="s">
        <v>1620</v>
      </c>
      <c r="J193" s="292"/>
      <c r="K193" s="340"/>
    </row>
    <row r="194" s="1" customFormat="1" ht="15" customHeight="1">
      <c r="B194" s="346"/>
      <c r="C194" s="355"/>
      <c r="D194" s="326"/>
      <c r="E194" s="326"/>
      <c r="F194" s="326"/>
      <c r="G194" s="326"/>
      <c r="H194" s="326"/>
      <c r="I194" s="326"/>
      <c r="J194" s="326"/>
      <c r="K194" s="347"/>
    </row>
    <row r="195" s="1" customFormat="1" ht="18.75" customHeight="1">
      <c r="B195" s="328"/>
      <c r="C195" s="338"/>
      <c r="D195" s="338"/>
      <c r="E195" s="338"/>
      <c r="F195" s="348"/>
      <c r="G195" s="338"/>
      <c r="H195" s="338"/>
      <c r="I195" s="338"/>
      <c r="J195" s="338"/>
      <c r="K195" s="328"/>
    </row>
    <row r="196" s="1" customFormat="1" ht="18.75" customHeight="1">
      <c r="B196" s="328"/>
      <c r="C196" s="338"/>
      <c r="D196" s="338"/>
      <c r="E196" s="338"/>
      <c r="F196" s="348"/>
      <c r="G196" s="338"/>
      <c r="H196" s="338"/>
      <c r="I196" s="338"/>
      <c r="J196" s="338"/>
      <c r="K196" s="328"/>
    </row>
    <row r="197" s="1" customFormat="1" ht="18.75" customHeight="1">
      <c r="B197" s="300"/>
      <c r="C197" s="300"/>
      <c r="D197" s="300"/>
      <c r="E197" s="300"/>
      <c r="F197" s="300"/>
      <c r="G197" s="300"/>
      <c r="H197" s="300"/>
      <c r="I197" s="300"/>
      <c r="J197" s="300"/>
      <c r="K197" s="300"/>
    </row>
    <row r="198" s="1" customFormat="1" ht="13.5">
      <c r="B198" s="279"/>
      <c r="C198" s="280"/>
      <c r="D198" s="280"/>
      <c r="E198" s="280"/>
      <c r="F198" s="280"/>
      <c r="G198" s="280"/>
      <c r="H198" s="280"/>
      <c r="I198" s="280"/>
      <c r="J198" s="280"/>
      <c r="K198" s="281"/>
    </row>
    <row r="199" s="1" customFormat="1" ht="21">
      <c r="B199" s="282"/>
      <c r="C199" s="283" t="s">
        <v>1683</v>
      </c>
      <c r="D199" s="283"/>
      <c r="E199" s="283"/>
      <c r="F199" s="283"/>
      <c r="G199" s="283"/>
      <c r="H199" s="283"/>
      <c r="I199" s="283"/>
      <c r="J199" s="283"/>
      <c r="K199" s="284"/>
    </row>
    <row r="200" s="1" customFormat="1" ht="25.5" customHeight="1">
      <c r="B200" s="282"/>
      <c r="C200" s="356" t="s">
        <v>1684</v>
      </c>
      <c r="D200" s="356"/>
      <c r="E200" s="356"/>
      <c r="F200" s="356" t="s">
        <v>1685</v>
      </c>
      <c r="G200" s="357"/>
      <c r="H200" s="356" t="s">
        <v>1686</v>
      </c>
      <c r="I200" s="356"/>
      <c r="J200" s="356"/>
      <c r="K200" s="284"/>
    </row>
    <row r="201" s="1" customFormat="1" ht="5.25" customHeight="1">
      <c r="B201" s="317"/>
      <c r="C201" s="312"/>
      <c r="D201" s="312"/>
      <c r="E201" s="312"/>
      <c r="F201" s="312"/>
      <c r="G201" s="338"/>
      <c r="H201" s="312"/>
      <c r="I201" s="312"/>
      <c r="J201" s="312"/>
      <c r="K201" s="340"/>
    </row>
    <row r="202" s="1" customFormat="1" ht="15" customHeight="1">
      <c r="B202" s="317"/>
      <c r="C202" s="292" t="s">
        <v>1676</v>
      </c>
      <c r="D202" s="292"/>
      <c r="E202" s="292"/>
      <c r="F202" s="315" t="s">
        <v>40</v>
      </c>
      <c r="G202" s="292"/>
      <c r="H202" s="292" t="s">
        <v>1687</v>
      </c>
      <c r="I202" s="292"/>
      <c r="J202" s="292"/>
      <c r="K202" s="340"/>
    </row>
    <row r="203" s="1" customFormat="1" ht="15" customHeight="1">
      <c r="B203" s="317"/>
      <c r="C203" s="292"/>
      <c r="D203" s="292"/>
      <c r="E203" s="292"/>
      <c r="F203" s="315" t="s">
        <v>41</v>
      </c>
      <c r="G203" s="292"/>
      <c r="H203" s="292" t="s">
        <v>1688</v>
      </c>
      <c r="I203" s="292"/>
      <c r="J203" s="292"/>
      <c r="K203" s="340"/>
    </row>
    <row r="204" s="1" customFormat="1" ht="15" customHeight="1">
      <c r="B204" s="317"/>
      <c r="C204" s="292"/>
      <c r="D204" s="292"/>
      <c r="E204" s="292"/>
      <c r="F204" s="315" t="s">
        <v>44</v>
      </c>
      <c r="G204" s="292"/>
      <c r="H204" s="292" t="s">
        <v>1689</v>
      </c>
      <c r="I204" s="292"/>
      <c r="J204" s="292"/>
      <c r="K204" s="340"/>
    </row>
    <row r="205" s="1" customFormat="1" ht="15" customHeight="1">
      <c r="B205" s="317"/>
      <c r="C205" s="292"/>
      <c r="D205" s="292"/>
      <c r="E205" s="292"/>
      <c r="F205" s="315" t="s">
        <v>42</v>
      </c>
      <c r="G205" s="292"/>
      <c r="H205" s="292" t="s">
        <v>1690</v>
      </c>
      <c r="I205" s="292"/>
      <c r="J205" s="292"/>
      <c r="K205" s="340"/>
    </row>
    <row r="206" s="1" customFormat="1" ht="15" customHeight="1">
      <c r="B206" s="317"/>
      <c r="C206" s="292"/>
      <c r="D206" s="292"/>
      <c r="E206" s="292"/>
      <c r="F206" s="315" t="s">
        <v>43</v>
      </c>
      <c r="G206" s="292"/>
      <c r="H206" s="292" t="s">
        <v>1691</v>
      </c>
      <c r="I206" s="292"/>
      <c r="J206" s="292"/>
      <c r="K206" s="340"/>
    </row>
    <row r="207" s="1" customFormat="1" ht="15" customHeight="1">
      <c r="B207" s="317"/>
      <c r="C207" s="292"/>
      <c r="D207" s="292"/>
      <c r="E207" s="292"/>
      <c r="F207" s="315"/>
      <c r="G207" s="292"/>
      <c r="H207" s="292"/>
      <c r="I207" s="292"/>
      <c r="J207" s="292"/>
      <c r="K207" s="340"/>
    </row>
    <row r="208" s="1" customFormat="1" ht="15" customHeight="1">
      <c r="B208" s="317"/>
      <c r="C208" s="292" t="s">
        <v>1632</v>
      </c>
      <c r="D208" s="292"/>
      <c r="E208" s="292"/>
      <c r="F208" s="315" t="s">
        <v>76</v>
      </c>
      <c r="G208" s="292"/>
      <c r="H208" s="292" t="s">
        <v>1692</v>
      </c>
      <c r="I208" s="292"/>
      <c r="J208" s="292"/>
      <c r="K208" s="340"/>
    </row>
    <row r="209" s="1" customFormat="1" ht="15" customHeight="1">
      <c r="B209" s="317"/>
      <c r="C209" s="292"/>
      <c r="D209" s="292"/>
      <c r="E209" s="292"/>
      <c r="F209" s="315" t="s">
        <v>1527</v>
      </c>
      <c r="G209" s="292"/>
      <c r="H209" s="292" t="s">
        <v>1528</v>
      </c>
      <c r="I209" s="292"/>
      <c r="J209" s="292"/>
      <c r="K209" s="340"/>
    </row>
    <row r="210" s="1" customFormat="1" ht="15" customHeight="1">
      <c r="B210" s="317"/>
      <c r="C210" s="292"/>
      <c r="D210" s="292"/>
      <c r="E210" s="292"/>
      <c r="F210" s="315" t="s">
        <v>1525</v>
      </c>
      <c r="G210" s="292"/>
      <c r="H210" s="292" t="s">
        <v>1693</v>
      </c>
      <c r="I210" s="292"/>
      <c r="J210" s="292"/>
      <c r="K210" s="340"/>
    </row>
    <row r="211" s="1" customFormat="1" ht="15" customHeight="1">
      <c r="B211" s="358"/>
      <c r="C211" s="292"/>
      <c r="D211" s="292"/>
      <c r="E211" s="292"/>
      <c r="F211" s="315" t="s">
        <v>1529</v>
      </c>
      <c r="G211" s="353"/>
      <c r="H211" s="344" t="s">
        <v>1530</v>
      </c>
      <c r="I211" s="344"/>
      <c r="J211" s="344"/>
      <c r="K211" s="359"/>
    </row>
    <row r="212" s="1" customFormat="1" ht="15" customHeight="1">
      <c r="B212" s="358"/>
      <c r="C212" s="292"/>
      <c r="D212" s="292"/>
      <c r="E212" s="292"/>
      <c r="F212" s="315" t="s">
        <v>1531</v>
      </c>
      <c r="G212" s="353"/>
      <c r="H212" s="344" t="s">
        <v>1694</v>
      </c>
      <c r="I212" s="344"/>
      <c r="J212" s="344"/>
      <c r="K212" s="359"/>
    </row>
    <row r="213" s="1" customFormat="1" ht="15" customHeight="1">
      <c r="B213" s="358"/>
      <c r="C213" s="292"/>
      <c r="D213" s="292"/>
      <c r="E213" s="292"/>
      <c r="F213" s="315"/>
      <c r="G213" s="353"/>
      <c r="H213" s="344"/>
      <c r="I213" s="344"/>
      <c r="J213" s="344"/>
      <c r="K213" s="359"/>
    </row>
    <row r="214" s="1" customFormat="1" ht="15" customHeight="1">
      <c r="B214" s="358"/>
      <c r="C214" s="292" t="s">
        <v>1656</v>
      </c>
      <c r="D214" s="292"/>
      <c r="E214" s="292"/>
      <c r="F214" s="315">
        <v>1</v>
      </c>
      <c r="G214" s="353"/>
      <c r="H214" s="344" t="s">
        <v>1695</v>
      </c>
      <c r="I214" s="344"/>
      <c r="J214" s="344"/>
      <c r="K214" s="359"/>
    </row>
    <row r="215" s="1" customFormat="1" ht="15" customHeight="1">
      <c r="B215" s="358"/>
      <c r="C215" s="292"/>
      <c r="D215" s="292"/>
      <c r="E215" s="292"/>
      <c r="F215" s="315">
        <v>2</v>
      </c>
      <c r="G215" s="353"/>
      <c r="H215" s="344" t="s">
        <v>1696</v>
      </c>
      <c r="I215" s="344"/>
      <c r="J215" s="344"/>
      <c r="K215" s="359"/>
    </row>
    <row r="216" s="1" customFormat="1" ht="15" customHeight="1">
      <c r="B216" s="358"/>
      <c r="C216" s="292"/>
      <c r="D216" s="292"/>
      <c r="E216" s="292"/>
      <c r="F216" s="315">
        <v>3</v>
      </c>
      <c r="G216" s="353"/>
      <c r="H216" s="344" t="s">
        <v>1697</v>
      </c>
      <c r="I216" s="344"/>
      <c r="J216" s="344"/>
      <c r="K216" s="359"/>
    </row>
    <row r="217" s="1" customFormat="1" ht="15" customHeight="1">
      <c r="B217" s="358"/>
      <c r="C217" s="292"/>
      <c r="D217" s="292"/>
      <c r="E217" s="292"/>
      <c r="F217" s="315">
        <v>4</v>
      </c>
      <c r="G217" s="353"/>
      <c r="H217" s="344" t="s">
        <v>1698</v>
      </c>
      <c r="I217" s="344"/>
      <c r="J217" s="344"/>
      <c r="K217" s="359"/>
    </row>
    <row r="218" s="1" customFormat="1" ht="12.75" customHeight="1">
      <c r="B218" s="360"/>
      <c r="C218" s="361"/>
      <c r="D218" s="361"/>
      <c r="E218" s="361"/>
      <c r="F218" s="361"/>
      <c r="G218" s="361"/>
      <c r="H218" s="361"/>
      <c r="I218" s="361"/>
      <c r="J218" s="361"/>
      <c r="K218" s="362"/>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78</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109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ROUND((SUM(BE83:BE246)),  2)</f>
        <v>0</v>
      </c>
      <c r="G33" s="39"/>
      <c r="H33" s="39"/>
      <c r="I33" s="149">
        <v>0.20999999999999999</v>
      </c>
      <c r="J33" s="148">
        <f>ROUND(((SUM(BE83:BE246))*I33),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ROUND((SUM(BF83:BF246)),  2)</f>
        <v>0</v>
      </c>
      <c r="G34" s="39"/>
      <c r="H34" s="39"/>
      <c r="I34" s="149">
        <v>0.14999999999999999</v>
      </c>
      <c r="J34" s="148">
        <f>ROUND(((SUM(BF83:BF246))*I34),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ROUND((SUM(BG83:BG246)),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ROUND((SUM(BH83:BH246)),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ROUND((SUM(BI83:BI246)),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001 - Bourací práce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116</v>
      </c>
      <c r="E62" s="175"/>
      <c r="F62" s="175"/>
      <c r="G62" s="175"/>
      <c r="H62" s="175"/>
      <c r="I62" s="175"/>
      <c r="J62" s="176">
        <f>J155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117</v>
      </c>
      <c r="E63" s="175"/>
      <c r="F63" s="175"/>
      <c r="G63" s="175"/>
      <c r="H63" s="175"/>
      <c r="I63" s="175"/>
      <c r="J63" s="176">
        <f>J195</f>
        <v>0</v>
      </c>
      <c r="K63" s="173"/>
      <c r="L63" s="177"/>
      <c r="S63" s="10"/>
      <c r="T63" s="10"/>
      <c r="U63" s="10"/>
      <c r="V63" s="10"/>
      <c r="W63" s="10"/>
      <c r="X63" s="10"/>
      <c r="Y63" s="10"/>
      <c r="Z63" s="10"/>
      <c r="AA63" s="10"/>
      <c r="AB63" s="10"/>
      <c r="AC63" s="10"/>
      <c r="AD63" s="10"/>
      <c r="AE63" s="10"/>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 slepý vv</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SO 001 - Bourací práce</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68</v>
      </c>
      <c r="AU83" s="18" t="s">
        <v>113</v>
      </c>
      <c r="BK83" s="188">
        <f>BK84</f>
        <v>0</v>
      </c>
    </row>
    <row r="84" s="12" customFormat="1" ht="25.92" customHeight="1">
      <c r="A84" s="12"/>
      <c r="B84" s="189"/>
      <c r="C84" s="190"/>
      <c r="D84" s="191" t="s">
        <v>68</v>
      </c>
      <c r="E84" s="192" t="s">
        <v>131</v>
      </c>
      <c r="F84" s="192" t="s">
        <v>132</v>
      </c>
      <c r="G84" s="190"/>
      <c r="H84" s="190"/>
      <c r="I84" s="193"/>
      <c r="J84" s="194">
        <f>BK84</f>
        <v>0</v>
      </c>
      <c r="K84" s="190"/>
      <c r="L84" s="195"/>
      <c r="M84" s="196"/>
      <c r="N84" s="197"/>
      <c r="O84" s="197"/>
      <c r="P84" s="198">
        <f>P85+P155+P195</f>
        <v>0</v>
      </c>
      <c r="Q84" s="197"/>
      <c r="R84" s="198">
        <f>R85+R155+R195</f>
        <v>0</v>
      </c>
      <c r="S84" s="197"/>
      <c r="T84" s="199">
        <f>T85+T155+T195</f>
        <v>0</v>
      </c>
      <c r="U84" s="12"/>
      <c r="V84" s="12"/>
      <c r="W84" s="12"/>
      <c r="X84" s="12"/>
      <c r="Y84" s="12"/>
      <c r="Z84" s="12"/>
      <c r="AA84" s="12"/>
      <c r="AB84" s="12"/>
      <c r="AC84" s="12"/>
      <c r="AD84" s="12"/>
      <c r="AE84" s="12"/>
      <c r="AR84" s="200" t="s">
        <v>77</v>
      </c>
      <c r="AT84" s="201" t="s">
        <v>68</v>
      </c>
      <c r="AU84" s="201" t="s">
        <v>69</v>
      </c>
      <c r="AY84" s="200" t="s">
        <v>133</v>
      </c>
      <c r="BK84" s="202">
        <f>BK85+BK155+BK195</f>
        <v>0</v>
      </c>
    </row>
    <row r="85" s="12" customFormat="1" ht="22.8" customHeight="1">
      <c r="A85" s="12"/>
      <c r="B85" s="189"/>
      <c r="C85" s="190"/>
      <c r="D85" s="191" t="s">
        <v>68</v>
      </c>
      <c r="E85" s="203" t="s">
        <v>77</v>
      </c>
      <c r="F85" s="203" t="s">
        <v>134</v>
      </c>
      <c r="G85" s="190"/>
      <c r="H85" s="190"/>
      <c r="I85" s="193"/>
      <c r="J85" s="204">
        <f>BK85</f>
        <v>0</v>
      </c>
      <c r="K85" s="190"/>
      <c r="L85" s="195"/>
      <c r="M85" s="196"/>
      <c r="N85" s="197"/>
      <c r="O85" s="197"/>
      <c r="P85" s="198">
        <f>SUM(P86:P154)</f>
        <v>0</v>
      </c>
      <c r="Q85" s="197"/>
      <c r="R85" s="198">
        <f>SUM(R86:R154)</f>
        <v>0</v>
      </c>
      <c r="S85" s="197"/>
      <c r="T85" s="199">
        <f>SUM(T86:T154)</f>
        <v>0</v>
      </c>
      <c r="U85" s="12"/>
      <c r="V85" s="12"/>
      <c r="W85" s="12"/>
      <c r="X85" s="12"/>
      <c r="Y85" s="12"/>
      <c r="Z85" s="12"/>
      <c r="AA85" s="12"/>
      <c r="AB85" s="12"/>
      <c r="AC85" s="12"/>
      <c r="AD85" s="12"/>
      <c r="AE85" s="12"/>
      <c r="AR85" s="200" t="s">
        <v>77</v>
      </c>
      <c r="AT85" s="201" t="s">
        <v>68</v>
      </c>
      <c r="AU85" s="201" t="s">
        <v>77</v>
      </c>
      <c r="AY85" s="200" t="s">
        <v>133</v>
      </c>
      <c r="BK85" s="202">
        <f>SUM(BK86:BK154)</f>
        <v>0</v>
      </c>
    </row>
    <row r="86" s="2" customFormat="1" ht="33" customHeight="1">
      <c r="A86" s="39"/>
      <c r="B86" s="40"/>
      <c r="C86" s="205" t="s">
        <v>77</v>
      </c>
      <c r="D86" s="205" t="s">
        <v>135</v>
      </c>
      <c r="E86" s="206" t="s">
        <v>136</v>
      </c>
      <c r="F86" s="207" t="s">
        <v>137</v>
      </c>
      <c r="G86" s="208" t="s">
        <v>138</v>
      </c>
      <c r="H86" s="209">
        <v>183.19999999999999</v>
      </c>
      <c r="I86" s="210"/>
      <c r="J86" s="211">
        <f>ROUND(I86*H86,2)</f>
        <v>0</v>
      </c>
      <c r="K86" s="207" t="s">
        <v>139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140</v>
      </c>
      <c r="AT86" s="216" t="s">
        <v>135</v>
      </c>
      <c r="AU86" s="216" t="s">
        <v>79</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140</v>
      </c>
      <c r="BM86" s="216" t="s">
        <v>141</v>
      </c>
    </row>
    <row r="87" s="13" customFormat="1">
      <c r="A87" s="13"/>
      <c r="B87" s="218"/>
      <c r="C87" s="219"/>
      <c r="D87" s="220" t="s">
        <v>142</v>
      </c>
      <c r="E87" s="221" t="s">
        <v>19</v>
      </c>
      <c r="F87" s="222" t="s">
        <v>143</v>
      </c>
      <c r="G87" s="219"/>
      <c r="H87" s="223">
        <v>183.19999999999999</v>
      </c>
      <c r="I87" s="224"/>
      <c r="J87" s="219"/>
      <c r="K87" s="219"/>
      <c r="L87" s="225"/>
      <c r="M87" s="226"/>
      <c r="N87" s="227"/>
      <c r="O87" s="227"/>
      <c r="P87" s="227"/>
      <c r="Q87" s="227"/>
      <c r="R87" s="227"/>
      <c r="S87" s="227"/>
      <c r="T87" s="228"/>
      <c r="U87" s="13"/>
      <c r="V87" s="13"/>
      <c r="W87" s="13"/>
      <c r="X87" s="13"/>
      <c r="Y87" s="13"/>
      <c r="Z87" s="13"/>
      <c r="AA87" s="13"/>
      <c r="AB87" s="13"/>
      <c r="AC87" s="13"/>
      <c r="AD87" s="13"/>
      <c r="AE87" s="13"/>
      <c r="AT87" s="229" t="s">
        <v>142</v>
      </c>
      <c r="AU87" s="229" t="s">
        <v>79</v>
      </c>
      <c r="AV87" s="13" t="s">
        <v>79</v>
      </c>
      <c r="AW87" s="13" t="s">
        <v>31</v>
      </c>
      <c r="AX87" s="13" t="s">
        <v>69</v>
      </c>
      <c r="AY87" s="229" t="s">
        <v>133</v>
      </c>
    </row>
    <row r="88" s="14" customFormat="1">
      <c r="A88" s="14"/>
      <c r="B88" s="230"/>
      <c r="C88" s="231"/>
      <c r="D88" s="220" t="s">
        <v>142</v>
      </c>
      <c r="E88" s="232" t="s">
        <v>19</v>
      </c>
      <c r="F88" s="233" t="s">
        <v>144</v>
      </c>
      <c r="G88" s="231"/>
      <c r="H88" s="234">
        <v>183.19999999999999</v>
      </c>
      <c r="I88" s="235"/>
      <c r="J88" s="231"/>
      <c r="K88" s="231"/>
      <c r="L88" s="236"/>
      <c r="M88" s="237"/>
      <c r="N88" s="238"/>
      <c r="O88" s="238"/>
      <c r="P88" s="238"/>
      <c r="Q88" s="238"/>
      <c r="R88" s="238"/>
      <c r="S88" s="238"/>
      <c r="T88" s="239"/>
      <c r="U88" s="14"/>
      <c r="V88" s="14"/>
      <c r="W88" s="14"/>
      <c r="X88" s="14"/>
      <c r="Y88" s="14"/>
      <c r="Z88" s="14"/>
      <c r="AA88" s="14"/>
      <c r="AB88" s="14"/>
      <c r="AC88" s="14"/>
      <c r="AD88" s="14"/>
      <c r="AE88" s="14"/>
      <c r="AT88" s="240" t="s">
        <v>142</v>
      </c>
      <c r="AU88" s="240" t="s">
        <v>79</v>
      </c>
      <c r="AV88" s="14" t="s">
        <v>140</v>
      </c>
      <c r="AW88" s="14" t="s">
        <v>31</v>
      </c>
      <c r="AX88" s="14" t="s">
        <v>77</v>
      </c>
      <c r="AY88" s="240" t="s">
        <v>133</v>
      </c>
    </row>
    <row r="89" s="2" customFormat="1" ht="37.8" customHeight="1">
      <c r="A89" s="39"/>
      <c r="B89" s="40"/>
      <c r="C89" s="205" t="s">
        <v>79</v>
      </c>
      <c r="D89" s="205" t="s">
        <v>135</v>
      </c>
      <c r="E89" s="206" t="s">
        <v>145</v>
      </c>
      <c r="F89" s="207" t="s">
        <v>146</v>
      </c>
      <c r="G89" s="208" t="s">
        <v>138</v>
      </c>
      <c r="H89" s="209">
        <v>15</v>
      </c>
      <c r="I89" s="210"/>
      <c r="J89" s="211">
        <f>ROUND(I89*H89,2)</f>
        <v>0</v>
      </c>
      <c r="K89" s="207" t="s">
        <v>139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147</v>
      </c>
    </row>
    <row r="90" s="13" customFormat="1">
      <c r="A90" s="13"/>
      <c r="B90" s="218"/>
      <c r="C90" s="219"/>
      <c r="D90" s="220" t="s">
        <v>142</v>
      </c>
      <c r="E90" s="221" t="s">
        <v>19</v>
      </c>
      <c r="F90" s="222" t="s">
        <v>148</v>
      </c>
      <c r="G90" s="219"/>
      <c r="H90" s="223">
        <v>15</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142</v>
      </c>
      <c r="AU90" s="229" t="s">
        <v>79</v>
      </c>
      <c r="AV90" s="13" t="s">
        <v>79</v>
      </c>
      <c r="AW90" s="13" t="s">
        <v>31</v>
      </c>
      <c r="AX90" s="13" t="s">
        <v>69</v>
      </c>
      <c r="AY90" s="229" t="s">
        <v>133</v>
      </c>
    </row>
    <row r="91" s="14" customFormat="1">
      <c r="A91" s="14"/>
      <c r="B91" s="230"/>
      <c r="C91" s="231"/>
      <c r="D91" s="220" t="s">
        <v>142</v>
      </c>
      <c r="E91" s="232" t="s">
        <v>19</v>
      </c>
      <c r="F91" s="233" t="s">
        <v>144</v>
      </c>
      <c r="G91" s="231"/>
      <c r="H91" s="234">
        <v>15</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142</v>
      </c>
      <c r="AU91" s="240" t="s">
        <v>79</v>
      </c>
      <c r="AV91" s="14" t="s">
        <v>140</v>
      </c>
      <c r="AW91" s="14" t="s">
        <v>31</v>
      </c>
      <c r="AX91" s="14" t="s">
        <v>77</v>
      </c>
      <c r="AY91" s="240" t="s">
        <v>133</v>
      </c>
    </row>
    <row r="92" s="2" customFormat="1" ht="33" customHeight="1">
      <c r="A92" s="39"/>
      <c r="B92" s="40"/>
      <c r="C92" s="205" t="s">
        <v>149</v>
      </c>
      <c r="D92" s="205" t="s">
        <v>135</v>
      </c>
      <c r="E92" s="206" t="s">
        <v>150</v>
      </c>
      <c r="F92" s="207" t="s">
        <v>151</v>
      </c>
      <c r="G92" s="208" t="s">
        <v>138</v>
      </c>
      <c r="H92" s="209">
        <v>5.2000000000000002</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152</v>
      </c>
    </row>
    <row r="93" s="13" customFormat="1">
      <c r="A93" s="13"/>
      <c r="B93" s="218"/>
      <c r="C93" s="219"/>
      <c r="D93" s="220" t="s">
        <v>142</v>
      </c>
      <c r="E93" s="221" t="s">
        <v>19</v>
      </c>
      <c r="F93" s="222" t="s">
        <v>153</v>
      </c>
      <c r="G93" s="219"/>
      <c r="H93" s="223">
        <v>5.2000000000000002</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142</v>
      </c>
      <c r="AU93" s="229" t="s">
        <v>79</v>
      </c>
      <c r="AV93" s="13" t="s">
        <v>79</v>
      </c>
      <c r="AW93" s="13" t="s">
        <v>31</v>
      </c>
      <c r="AX93" s="13" t="s">
        <v>69</v>
      </c>
      <c r="AY93" s="229" t="s">
        <v>133</v>
      </c>
    </row>
    <row r="94" s="14" customFormat="1">
      <c r="A94" s="14"/>
      <c r="B94" s="230"/>
      <c r="C94" s="231"/>
      <c r="D94" s="220" t="s">
        <v>142</v>
      </c>
      <c r="E94" s="232" t="s">
        <v>19</v>
      </c>
      <c r="F94" s="233" t="s">
        <v>144</v>
      </c>
      <c r="G94" s="231"/>
      <c r="H94" s="234">
        <v>5.2000000000000002</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142</v>
      </c>
      <c r="AU94" s="240" t="s">
        <v>79</v>
      </c>
      <c r="AV94" s="14" t="s">
        <v>140</v>
      </c>
      <c r="AW94" s="14" t="s">
        <v>31</v>
      </c>
      <c r="AX94" s="14" t="s">
        <v>77</v>
      </c>
      <c r="AY94" s="240" t="s">
        <v>133</v>
      </c>
    </row>
    <row r="95" s="2" customFormat="1" ht="37.8" customHeight="1">
      <c r="A95" s="39"/>
      <c r="B95" s="40"/>
      <c r="C95" s="205" t="s">
        <v>140</v>
      </c>
      <c r="D95" s="205" t="s">
        <v>135</v>
      </c>
      <c r="E95" s="206" t="s">
        <v>154</v>
      </c>
      <c r="F95" s="207" t="s">
        <v>155</v>
      </c>
      <c r="G95" s="208" t="s">
        <v>138</v>
      </c>
      <c r="H95" s="209">
        <v>43.100000000000001</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156</v>
      </c>
    </row>
    <row r="96" s="13" customFormat="1">
      <c r="A96" s="13"/>
      <c r="B96" s="218"/>
      <c r="C96" s="219"/>
      <c r="D96" s="220" t="s">
        <v>142</v>
      </c>
      <c r="E96" s="221" t="s">
        <v>19</v>
      </c>
      <c r="F96" s="222" t="s">
        <v>157</v>
      </c>
      <c r="G96" s="219"/>
      <c r="H96" s="223">
        <v>43.100000000000001</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142</v>
      </c>
      <c r="AU96" s="229" t="s">
        <v>79</v>
      </c>
      <c r="AV96" s="13" t="s">
        <v>79</v>
      </c>
      <c r="AW96" s="13" t="s">
        <v>31</v>
      </c>
      <c r="AX96" s="13" t="s">
        <v>69</v>
      </c>
      <c r="AY96" s="229" t="s">
        <v>133</v>
      </c>
    </row>
    <row r="97" s="14" customFormat="1">
      <c r="A97" s="14"/>
      <c r="B97" s="230"/>
      <c r="C97" s="231"/>
      <c r="D97" s="220" t="s">
        <v>142</v>
      </c>
      <c r="E97" s="232" t="s">
        <v>19</v>
      </c>
      <c r="F97" s="233" t="s">
        <v>144</v>
      </c>
      <c r="G97" s="231"/>
      <c r="H97" s="234">
        <v>43.100000000000001</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142</v>
      </c>
      <c r="AU97" s="240" t="s">
        <v>79</v>
      </c>
      <c r="AV97" s="14" t="s">
        <v>140</v>
      </c>
      <c r="AW97" s="14" t="s">
        <v>31</v>
      </c>
      <c r="AX97" s="14" t="s">
        <v>77</v>
      </c>
      <c r="AY97" s="240" t="s">
        <v>133</v>
      </c>
    </row>
    <row r="98" s="2" customFormat="1" ht="33" customHeight="1">
      <c r="A98" s="39"/>
      <c r="B98" s="40"/>
      <c r="C98" s="205" t="s">
        <v>158</v>
      </c>
      <c r="D98" s="205" t="s">
        <v>135</v>
      </c>
      <c r="E98" s="206" t="s">
        <v>159</v>
      </c>
      <c r="F98" s="207" t="s">
        <v>160</v>
      </c>
      <c r="G98" s="208" t="s">
        <v>138</v>
      </c>
      <c r="H98" s="209">
        <v>39.600000000000001</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161</v>
      </c>
    </row>
    <row r="99" s="13" customFormat="1">
      <c r="A99" s="13"/>
      <c r="B99" s="218"/>
      <c r="C99" s="219"/>
      <c r="D99" s="220" t="s">
        <v>142</v>
      </c>
      <c r="E99" s="221" t="s">
        <v>19</v>
      </c>
      <c r="F99" s="222" t="s">
        <v>162</v>
      </c>
      <c r="G99" s="219"/>
      <c r="H99" s="223">
        <v>39.600000000000001</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142</v>
      </c>
      <c r="AU99" s="229" t="s">
        <v>79</v>
      </c>
      <c r="AV99" s="13" t="s">
        <v>79</v>
      </c>
      <c r="AW99" s="13" t="s">
        <v>31</v>
      </c>
      <c r="AX99" s="13" t="s">
        <v>69</v>
      </c>
      <c r="AY99" s="229" t="s">
        <v>133</v>
      </c>
    </row>
    <row r="100" s="14" customFormat="1">
      <c r="A100" s="14"/>
      <c r="B100" s="230"/>
      <c r="C100" s="231"/>
      <c r="D100" s="220" t="s">
        <v>142</v>
      </c>
      <c r="E100" s="232" t="s">
        <v>19</v>
      </c>
      <c r="F100" s="233" t="s">
        <v>144</v>
      </c>
      <c r="G100" s="231"/>
      <c r="H100" s="234">
        <v>39.600000000000001</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142</v>
      </c>
      <c r="AU100" s="240" t="s">
        <v>79</v>
      </c>
      <c r="AV100" s="14" t="s">
        <v>140</v>
      </c>
      <c r="AW100" s="14" t="s">
        <v>31</v>
      </c>
      <c r="AX100" s="14" t="s">
        <v>77</v>
      </c>
      <c r="AY100" s="240" t="s">
        <v>133</v>
      </c>
    </row>
    <row r="101" s="2" customFormat="1" ht="24.15" customHeight="1">
      <c r="A101" s="39"/>
      <c r="B101" s="40"/>
      <c r="C101" s="205" t="s">
        <v>163</v>
      </c>
      <c r="D101" s="205" t="s">
        <v>135</v>
      </c>
      <c r="E101" s="206" t="s">
        <v>164</v>
      </c>
      <c r="F101" s="207" t="s">
        <v>165</v>
      </c>
      <c r="G101" s="208" t="s">
        <v>138</v>
      </c>
      <c r="H101" s="209">
        <v>5.2000000000000002</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166</v>
      </c>
    </row>
    <row r="102" s="13" customFormat="1">
      <c r="A102" s="13"/>
      <c r="B102" s="218"/>
      <c r="C102" s="219"/>
      <c r="D102" s="220" t="s">
        <v>142</v>
      </c>
      <c r="E102" s="221" t="s">
        <v>19</v>
      </c>
      <c r="F102" s="222" t="s">
        <v>167</v>
      </c>
      <c r="G102" s="219"/>
      <c r="H102" s="223">
        <v>5.2000000000000002</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142</v>
      </c>
      <c r="AU102" s="229" t="s">
        <v>79</v>
      </c>
      <c r="AV102" s="13" t="s">
        <v>79</v>
      </c>
      <c r="AW102" s="13" t="s">
        <v>31</v>
      </c>
      <c r="AX102" s="13" t="s">
        <v>69</v>
      </c>
      <c r="AY102" s="229" t="s">
        <v>133</v>
      </c>
    </row>
    <row r="103" s="14" customFormat="1">
      <c r="A103" s="14"/>
      <c r="B103" s="230"/>
      <c r="C103" s="231"/>
      <c r="D103" s="220" t="s">
        <v>142</v>
      </c>
      <c r="E103" s="232" t="s">
        <v>19</v>
      </c>
      <c r="F103" s="233" t="s">
        <v>144</v>
      </c>
      <c r="G103" s="231"/>
      <c r="H103" s="234">
        <v>5.2000000000000002</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142</v>
      </c>
      <c r="AU103" s="240" t="s">
        <v>79</v>
      </c>
      <c r="AV103" s="14" t="s">
        <v>140</v>
      </c>
      <c r="AW103" s="14" t="s">
        <v>31</v>
      </c>
      <c r="AX103" s="14" t="s">
        <v>77</v>
      </c>
      <c r="AY103" s="240" t="s">
        <v>133</v>
      </c>
    </row>
    <row r="104" s="2" customFormat="1" ht="33" customHeight="1">
      <c r="A104" s="39"/>
      <c r="B104" s="40"/>
      <c r="C104" s="205" t="s">
        <v>168</v>
      </c>
      <c r="D104" s="205" t="s">
        <v>135</v>
      </c>
      <c r="E104" s="206" t="s">
        <v>169</v>
      </c>
      <c r="F104" s="207" t="s">
        <v>170</v>
      </c>
      <c r="G104" s="208" t="s">
        <v>138</v>
      </c>
      <c r="H104" s="209">
        <v>74.900000000000006</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171</v>
      </c>
    </row>
    <row r="105" s="13" customFormat="1">
      <c r="A105" s="13"/>
      <c r="B105" s="218"/>
      <c r="C105" s="219"/>
      <c r="D105" s="220" t="s">
        <v>142</v>
      </c>
      <c r="E105" s="221" t="s">
        <v>19</v>
      </c>
      <c r="F105" s="222" t="s">
        <v>172</v>
      </c>
      <c r="G105" s="219"/>
      <c r="H105" s="223">
        <v>15</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142</v>
      </c>
      <c r="AU105" s="229" t="s">
        <v>79</v>
      </c>
      <c r="AV105" s="13" t="s">
        <v>79</v>
      </c>
      <c r="AW105" s="13" t="s">
        <v>31</v>
      </c>
      <c r="AX105" s="13" t="s">
        <v>69</v>
      </c>
      <c r="AY105" s="229" t="s">
        <v>133</v>
      </c>
    </row>
    <row r="106" s="13" customFormat="1">
      <c r="A106" s="13"/>
      <c r="B106" s="218"/>
      <c r="C106" s="219"/>
      <c r="D106" s="220" t="s">
        <v>142</v>
      </c>
      <c r="E106" s="221" t="s">
        <v>19</v>
      </c>
      <c r="F106" s="222" t="s">
        <v>173</v>
      </c>
      <c r="G106" s="219"/>
      <c r="H106" s="223">
        <v>16.800000000000001</v>
      </c>
      <c r="I106" s="224"/>
      <c r="J106" s="219"/>
      <c r="K106" s="219"/>
      <c r="L106" s="225"/>
      <c r="M106" s="226"/>
      <c r="N106" s="227"/>
      <c r="O106" s="227"/>
      <c r="P106" s="227"/>
      <c r="Q106" s="227"/>
      <c r="R106" s="227"/>
      <c r="S106" s="227"/>
      <c r="T106" s="228"/>
      <c r="U106" s="13"/>
      <c r="V106" s="13"/>
      <c r="W106" s="13"/>
      <c r="X106" s="13"/>
      <c r="Y106" s="13"/>
      <c r="Z106" s="13"/>
      <c r="AA106" s="13"/>
      <c r="AB106" s="13"/>
      <c r="AC106" s="13"/>
      <c r="AD106" s="13"/>
      <c r="AE106" s="13"/>
      <c r="AT106" s="229" t="s">
        <v>142</v>
      </c>
      <c r="AU106" s="229" t="s">
        <v>79</v>
      </c>
      <c r="AV106" s="13" t="s">
        <v>79</v>
      </c>
      <c r="AW106" s="13" t="s">
        <v>31</v>
      </c>
      <c r="AX106" s="13" t="s">
        <v>69</v>
      </c>
      <c r="AY106" s="229" t="s">
        <v>133</v>
      </c>
    </row>
    <row r="107" s="13" customFormat="1">
      <c r="A107" s="13"/>
      <c r="B107" s="218"/>
      <c r="C107" s="219"/>
      <c r="D107" s="220" t="s">
        <v>142</v>
      </c>
      <c r="E107" s="221" t="s">
        <v>19</v>
      </c>
      <c r="F107" s="222" t="s">
        <v>174</v>
      </c>
      <c r="G107" s="219"/>
      <c r="H107" s="223">
        <v>43.100000000000001</v>
      </c>
      <c r="I107" s="224"/>
      <c r="J107" s="219"/>
      <c r="K107" s="219"/>
      <c r="L107" s="225"/>
      <c r="M107" s="226"/>
      <c r="N107" s="227"/>
      <c r="O107" s="227"/>
      <c r="P107" s="227"/>
      <c r="Q107" s="227"/>
      <c r="R107" s="227"/>
      <c r="S107" s="227"/>
      <c r="T107" s="228"/>
      <c r="U107" s="13"/>
      <c r="V107" s="13"/>
      <c r="W107" s="13"/>
      <c r="X107" s="13"/>
      <c r="Y107" s="13"/>
      <c r="Z107" s="13"/>
      <c r="AA107" s="13"/>
      <c r="AB107" s="13"/>
      <c r="AC107" s="13"/>
      <c r="AD107" s="13"/>
      <c r="AE107" s="13"/>
      <c r="AT107" s="229" t="s">
        <v>142</v>
      </c>
      <c r="AU107" s="229" t="s">
        <v>79</v>
      </c>
      <c r="AV107" s="13" t="s">
        <v>79</v>
      </c>
      <c r="AW107" s="13" t="s">
        <v>31</v>
      </c>
      <c r="AX107" s="13" t="s">
        <v>69</v>
      </c>
      <c r="AY107" s="229" t="s">
        <v>133</v>
      </c>
    </row>
    <row r="108" s="14" customFormat="1">
      <c r="A108" s="14"/>
      <c r="B108" s="230"/>
      <c r="C108" s="231"/>
      <c r="D108" s="220" t="s">
        <v>142</v>
      </c>
      <c r="E108" s="232" t="s">
        <v>19</v>
      </c>
      <c r="F108" s="233" t="s">
        <v>144</v>
      </c>
      <c r="G108" s="231"/>
      <c r="H108" s="234">
        <v>74.900000000000006</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142</v>
      </c>
      <c r="AU108" s="240" t="s">
        <v>79</v>
      </c>
      <c r="AV108" s="14" t="s">
        <v>140</v>
      </c>
      <c r="AW108" s="14" t="s">
        <v>31</v>
      </c>
      <c r="AX108" s="14" t="s">
        <v>77</v>
      </c>
      <c r="AY108" s="240" t="s">
        <v>133</v>
      </c>
    </row>
    <row r="109" s="2" customFormat="1" ht="33" customHeight="1">
      <c r="A109" s="39"/>
      <c r="B109" s="40"/>
      <c r="C109" s="205" t="s">
        <v>175</v>
      </c>
      <c r="D109" s="205" t="s">
        <v>135</v>
      </c>
      <c r="E109" s="206" t="s">
        <v>176</v>
      </c>
      <c r="F109" s="207" t="s">
        <v>177</v>
      </c>
      <c r="G109" s="208" t="s">
        <v>138</v>
      </c>
      <c r="H109" s="209">
        <v>39.600000000000001</v>
      </c>
      <c r="I109" s="210"/>
      <c r="J109" s="211">
        <f>ROUND(I109*H109,2)</f>
        <v>0</v>
      </c>
      <c r="K109" s="207" t="s">
        <v>139</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140</v>
      </c>
      <c r="AT109" s="216" t="s">
        <v>135</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140</v>
      </c>
      <c r="BM109" s="216" t="s">
        <v>178</v>
      </c>
    </row>
    <row r="110" s="13" customFormat="1">
      <c r="A110" s="13"/>
      <c r="B110" s="218"/>
      <c r="C110" s="219"/>
      <c r="D110" s="220" t="s">
        <v>142</v>
      </c>
      <c r="E110" s="221" t="s">
        <v>19</v>
      </c>
      <c r="F110" s="222" t="s">
        <v>179</v>
      </c>
      <c r="G110" s="219"/>
      <c r="H110" s="223">
        <v>39.600000000000001</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142</v>
      </c>
      <c r="AU110" s="229" t="s">
        <v>79</v>
      </c>
      <c r="AV110" s="13" t="s">
        <v>79</v>
      </c>
      <c r="AW110" s="13" t="s">
        <v>31</v>
      </c>
      <c r="AX110" s="13" t="s">
        <v>69</v>
      </c>
      <c r="AY110" s="229" t="s">
        <v>133</v>
      </c>
    </row>
    <row r="111" s="14" customFormat="1">
      <c r="A111" s="14"/>
      <c r="B111" s="230"/>
      <c r="C111" s="231"/>
      <c r="D111" s="220" t="s">
        <v>142</v>
      </c>
      <c r="E111" s="232" t="s">
        <v>19</v>
      </c>
      <c r="F111" s="233" t="s">
        <v>144</v>
      </c>
      <c r="G111" s="231"/>
      <c r="H111" s="234">
        <v>39.600000000000001</v>
      </c>
      <c r="I111" s="235"/>
      <c r="J111" s="231"/>
      <c r="K111" s="231"/>
      <c r="L111" s="236"/>
      <c r="M111" s="237"/>
      <c r="N111" s="238"/>
      <c r="O111" s="238"/>
      <c r="P111" s="238"/>
      <c r="Q111" s="238"/>
      <c r="R111" s="238"/>
      <c r="S111" s="238"/>
      <c r="T111" s="239"/>
      <c r="U111" s="14"/>
      <c r="V111" s="14"/>
      <c r="W111" s="14"/>
      <c r="X111" s="14"/>
      <c r="Y111" s="14"/>
      <c r="Z111" s="14"/>
      <c r="AA111" s="14"/>
      <c r="AB111" s="14"/>
      <c r="AC111" s="14"/>
      <c r="AD111" s="14"/>
      <c r="AE111" s="14"/>
      <c r="AT111" s="240" t="s">
        <v>142</v>
      </c>
      <c r="AU111" s="240" t="s">
        <v>79</v>
      </c>
      <c r="AV111" s="14" t="s">
        <v>140</v>
      </c>
      <c r="AW111" s="14" t="s">
        <v>31</v>
      </c>
      <c r="AX111" s="14" t="s">
        <v>77</v>
      </c>
      <c r="AY111" s="240" t="s">
        <v>133</v>
      </c>
    </row>
    <row r="112" s="2" customFormat="1" ht="24.15" customHeight="1">
      <c r="A112" s="39"/>
      <c r="B112" s="40"/>
      <c r="C112" s="205" t="s">
        <v>180</v>
      </c>
      <c r="D112" s="205" t="s">
        <v>135</v>
      </c>
      <c r="E112" s="206" t="s">
        <v>181</v>
      </c>
      <c r="F112" s="207" t="s">
        <v>182</v>
      </c>
      <c r="G112" s="208" t="s">
        <v>138</v>
      </c>
      <c r="H112" s="209">
        <v>65.099999999999994</v>
      </c>
      <c r="I112" s="210"/>
      <c r="J112" s="211">
        <f>ROUND(I112*H112,2)</f>
        <v>0</v>
      </c>
      <c r="K112" s="207" t="s">
        <v>139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140</v>
      </c>
      <c r="AT112" s="216" t="s">
        <v>135</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140</v>
      </c>
      <c r="BM112" s="216" t="s">
        <v>183</v>
      </c>
    </row>
    <row r="113" s="13" customFormat="1">
      <c r="A113" s="13"/>
      <c r="B113" s="218"/>
      <c r="C113" s="219"/>
      <c r="D113" s="220" t="s">
        <v>142</v>
      </c>
      <c r="E113" s="221" t="s">
        <v>19</v>
      </c>
      <c r="F113" s="222" t="s">
        <v>184</v>
      </c>
      <c r="G113" s="219"/>
      <c r="H113" s="223">
        <v>16.800000000000001</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142</v>
      </c>
      <c r="AU113" s="229" t="s">
        <v>79</v>
      </c>
      <c r="AV113" s="13" t="s">
        <v>79</v>
      </c>
      <c r="AW113" s="13" t="s">
        <v>31</v>
      </c>
      <c r="AX113" s="13" t="s">
        <v>69</v>
      </c>
      <c r="AY113" s="229" t="s">
        <v>133</v>
      </c>
    </row>
    <row r="114" s="13" customFormat="1">
      <c r="A114" s="13"/>
      <c r="B114" s="218"/>
      <c r="C114" s="219"/>
      <c r="D114" s="220" t="s">
        <v>142</v>
      </c>
      <c r="E114" s="221" t="s">
        <v>19</v>
      </c>
      <c r="F114" s="222" t="s">
        <v>185</v>
      </c>
      <c r="G114" s="219"/>
      <c r="H114" s="223">
        <v>43.100000000000001</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142</v>
      </c>
      <c r="AU114" s="229" t="s">
        <v>79</v>
      </c>
      <c r="AV114" s="13" t="s">
        <v>79</v>
      </c>
      <c r="AW114" s="13" t="s">
        <v>31</v>
      </c>
      <c r="AX114" s="13" t="s">
        <v>69</v>
      </c>
      <c r="AY114" s="229" t="s">
        <v>133</v>
      </c>
    </row>
    <row r="115" s="13" customFormat="1">
      <c r="A115" s="13"/>
      <c r="B115" s="218"/>
      <c r="C115" s="219"/>
      <c r="D115" s="220" t="s">
        <v>142</v>
      </c>
      <c r="E115" s="221" t="s">
        <v>19</v>
      </c>
      <c r="F115" s="222" t="s">
        <v>186</v>
      </c>
      <c r="G115" s="219"/>
      <c r="H115" s="223">
        <v>5.2000000000000002</v>
      </c>
      <c r="I115" s="224"/>
      <c r="J115" s="219"/>
      <c r="K115" s="219"/>
      <c r="L115" s="225"/>
      <c r="M115" s="226"/>
      <c r="N115" s="227"/>
      <c r="O115" s="227"/>
      <c r="P115" s="227"/>
      <c r="Q115" s="227"/>
      <c r="R115" s="227"/>
      <c r="S115" s="227"/>
      <c r="T115" s="228"/>
      <c r="U115" s="13"/>
      <c r="V115" s="13"/>
      <c r="W115" s="13"/>
      <c r="X115" s="13"/>
      <c r="Y115" s="13"/>
      <c r="Z115" s="13"/>
      <c r="AA115" s="13"/>
      <c r="AB115" s="13"/>
      <c r="AC115" s="13"/>
      <c r="AD115" s="13"/>
      <c r="AE115" s="13"/>
      <c r="AT115" s="229" t="s">
        <v>142</v>
      </c>
      <c r="AU115" s="229" t="s">
        <v>79</v>
      </c>
      <c r="AV115" s="13" t="s">
        <v>79</v>
      </c>
      <c r="AW115" s="13" t="s">
        <v>31</v>
      </c>
      <c r="AX115" s="13" t="s">
        <v>69</v>
      </c>
      <c r="AY115" s="229" t="s">
        <v>133</v>
      </c>
    </row>
    <row r="116" s="14" customFormat="1">
      <c r="A116" s="14"/>
      <c r="B116" s="230"/>
      <c r="C116" s="231"/>
      <c r="D116" s="220" t="s">
        <v>142</v>
      </c>
      <c r="E116" s="232" t="s">
        <v>19</v>
      </c>
      <c r="F116" s="233" t="s">
        <v>144</v>
      </c>
      <c r="G116" s="231"/>
      <c r="H116" s="234">
        <v>65.100000000000009</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142</v>
      </c>
      <c r="AU116" s="240" t="s">
        <v>79</v>
      </c>
      <c r="AV116" s="14" t="s">
        <v>140</v>
      </c>
      <c r="AW116" s="14" t="s">
        <v>31</v>
      </c>
      <c r="AX116" s="14" t="s">
        <v>77</v>
      </c>
      <c r="AY116" s="240" t="s">
        <v>133</v>
      </c>
    </row>
    <row r="117" s="2" customFormat="1" ht="37.8" customHeight="1">
      <c r="A117" s="39"/>
      <c r="B117" s="40"/>
      <c r="C117" s="205" t="s">
        <v>187</v>
      </c>
      <c r="D117" s="205" t="s">
        <v>135</v>
      </c>
      <c r="E117" s="206" t="s">
        <v>188</v>
      </c>
      <c r="F117" s="207" t="s">
        <v>189</v>
      </c>
      <c r="G117" s="208" t="s">
        <v>138</v>
      </c>
      <c r="H117" s="209">
        <v>299</v>
      </c>
      <c r="I117" s="210"/>
      <c r="J117" s="211">
        <f>ROUND(I117*H117,2)</f>
        <v>0</v>
      </c>
      <c r="K117" s="207" t="s">
        <v>139</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135</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140</v>
      </c>
      <c r="BM117" s="216" t="s">
        <v>190</v>
      </c>
    </row>
    <row r="118" s="13" customFormat="1">
      <c r="A118" s="13"/>
      <c r="B118" s="218"/>
      <c r="C118" s="219"/>
      <c r="D118" s="220" t="s">
        <v>142</v>
      </c>
      <c r="E118" s="221" t="s">
        <v>19</v>
      </c>
      <c r="F118" s="222" t="s">
        <v>191</v>
      </c>
      <c r="G118" s="219"/>
      <c r="H118" s="223">
        <v>183.19999999999999</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142</v>
      </c>
      <c r="AU118" s="229" t="s">
        <v>79</v>
      </c>
      <c r="AV118" s="13" t="s">
        <v>79</v>
      </c>
      <c r="AW118" s="13" t="s">
        <v>31</v>
      </c>
      <c r="AX118" s="13" t="s">
        <v>69</v>
      </c>
      <c r="AY118" s="229" t="s">
        <v>133</v>
      </c>
    </row>
    <row r="119" s="13" customFormat="1">
      <c r="A119" s="13"/>
      <c r="B119" s="218"/>
      <c r="C119" s="219"/>
      <c r="D119" s="220" t="s">
        <v>142</v>
      </c>
      <c r="E119" s="221" t="s">
        <v>19</v>
      </c>
      <c r="F119" s="222" t="s">
        <v>192</v>
      </c>
      <c r="G119" s="219"/>
      <c r="H119" s="223">
        <v>115.8</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142</v>
      </c>
      <c r="AU119" s="229" t="s">
        <v>79</v>
      </c>
      <c r="AV119" s="13" t="s">
        <v>79</v>
      </c>
      <c r="AW119" s="13" t="s">
        <v>31</v>
      </c>
      <c r="AX119" s="13" t="s">
        <v>69</v>
      </c>
      <c r="AY119" s="229" t="s">
        <v>133</v>
      </c>
    </row>
    <row r="120" s="14" customFormat="1">
      <c r="A120" s="14"/>
      <c r="B120" s="230"/>
      <c r="C120" s="231"/>
      <c r="D120" s="220" t="s">
        <v>142</v>
      </c>
      <c r="E120" s="232" t="s">
        <v>19</v>
      </c>
      <c r="F120" s="233" t="s">
        <v>144</v>
      </c>
      <c r="G120" s="231"/>
      <c r="H120" s="234">
        <v>299</v>
      </c>
      <c r="I120" s="235"/>
      <c r="J120" s="231"/>
      <c r="K120" s="231"/>
      <c r="L120" s="236"/>
      <c r="M120" s="237"/>
      <c r="N120" s="238"/>
      <c r="O120" s="238"/>
      <c r="P120" s="238"/>
      <c r="Q120" s="238"/>
      <c r="R120" s="238"/>
      <c r="S120" s="238"/>
      <c r="T120" s="239"/>
      <c r="U120" s="14"/>
      <c r="V120" s="14"/>
      <c r="W120" s="14"/>
      <c r="X120" s="14"/>
      <c r="Y120" s="14"/>
      <c r="Z120" s="14"/>
      <c r="AA120" s="14"/>
      <c r="AB120" s="14"/>
      <c r="AC120" s="14"/>
      <c r="AD120" s="14"/>
      <c r="AE120" s="14"/>
      <c r="AT120" s="240" t="s">
        <v>142</v>
      </c>
      <c r="AU120" s="240" t="s">
        <v>79</v>
      </c>
      <c r="AV120" s="14" t="s">
        <v>140</v>
      </c>
      <c r="AW120" s="14" t="s">
        <v>31</v>
      </c>
      <c r="AX120" s="14" t="s">
        <v>77</v>
      </c>
      <c r="AY120" s="240" t="s">
        <v>133</v>
      </c>
    </row>
    <row r="121" s="2" customFormat="1" ht="37.8" customHeight="1">
      <c r="A121" s="39"/>
      <c r="B121" s="40"/>
      <c r="C121" s="205" t="s">
        <v>193</v>
      </c>
      <c r="D121" s="205" t="s">
        <v>135</v>
      </c>
      <c r="E121" s="206" t="s">
        <v>194</v>
      </c>
      <c r="F121" s="207" t="s">
        <v>195</v>
      </c>
      <c r="G121" s="208" t="s">
        <v>138</v>
      </c>
      <c r="H121" s="209">
        <v>76.299999999999997</v>
      </c>
      <c r="I121" s="210"/>
      <c r="J121" s="211">
        <f>ROUND(I121*H121,2)</f>
        <v>0</v>
      </c>
      <c r="K121" s="207" t="s">
        <v>139</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140</v>
      </c>
      <c r="AT121" s="216" t="s">
        <v>135</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140</v>
      </c>
      <c r="BM121" s="216" t="s">
        <v>196</v>
      </c>
    </row>
    <row r="122" s="13" customFormat="1">
      <c r="A122" s="13"/>
      <c r="B122" s="218"/>
      <c r="C122" s="219"/>
      <c r="D122" s="220" t="s">
        <v>142</v>
      </c>
      <c r="E122" s="221" t="s">
        <v>19</v>
      </c>
      <c r="F122" s="222" t="s">
        <v>197</v>
      </c>
      <c r="G122" s="219"/>
      <c r="H122" s="223">
        <v>76.299999999999997</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142</v>
      </c>
      <c r="AU122" s="229" t="s">
        <v>79</v>
      </c>
      <c r="AV122" s="13" t="s">
        <v>79</v>
      </c>
      <c r="AW122" s="13" t="s">
        <v>31</v>
      </c>
      <c r="AX122" s="13" t="s">
        <v>69</v>
      </c>
      <c r="AY122" s="229" t="s">
        <v>133</v>
      </c>
    </row>
    <row r="123" s="14" customFormat="1">
      <c r="A123" s="14"/>
      <c r="B123" s="230"/>
      <c r="C123" s="231"/>
      <c r="D123" s="220" t="s">
        <v>142</v>
      </c>
      <c r="E123" s="232" t="s">
        <v>19</v>
      </c>
      <c r="F123" s="233" t="s">
        <v>144</v>
      </c>
      <c r="G123" s="231"/>
      <c r="H123" s="234">
        <v>76.299999999999997</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142</v>
      </c>
      <c r="AU123" s="240" t="s">
        <v>79</v>
      </c>
      <c r="AV123" s="14" t="s">
        <v>140</v>
      </c>
      <c r="AW123" s="14" t="s">
        <v>31</v>
      </c>
      <c r="AX123" s="14" t="s">
        <v>77</v>
      </c>
      <c r="AY123" s="240" t="s">
        <v>133</v>
      </c>
    </row>
    <row r="124" s="2" customFormat="1" ht="37.8" customHeight="1">
      <c r="A124" s="39"/>
      <c r="B124" s="40"/>
      <c r="C124" s="205" t="s">
        <v>198</v>
      </c>
      <c r="D124" s="205" t="s">
        <v>135</v>
      </c>
      <c r="E124" s="206" t="s">
        <v>199</v>
      </c>
      <c r="F124" s="207" t="s">
        <v>200</v>
      </c>
      <c r="G124" s="208" t="s">
        <v>138</v>
      </c>
      <c r="H124" s="209">
        <v>115.8</v>
      </c>
      <c r="I124" s="210"/>
      <c r="J124" s="211">
        <f>ROUND(I124*H124,2)</f>
        <v>0</v>
      </c>
      <c r="K124" s="207" t="s">
        <v>139</v>
      </c>
      <c r="L124" s="45"/>
      <c r="M124" s="212" t="s">
        <v>19</v>
      </c>
      <c r="N124" s="213" t="s">
        <v>40</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140</v>
      </c>
      <c r="AT124" s="216" t="s">
        <v>135</v>
      </c>
      <c r="AU124" s="216" t="s">
        <v>79</v>
      </c>
      <c r="AY124" s="18" t="s">
        <v>133</v>
      </c>
      <c r="BE124" s="217">
        <f>IF(N124="základní",J124,0)</f>
        <v>0</v>
      </c>
      <c r="BF124" s="217">
        <f>IF(N124="snížená",J124,0)</f>
        <v>0</v>
      </c>
      <c r="BG124" s="217">
        <f>IF(N124="zákl. přenesená",J124,0)</f>
        <v>0</v>
      </c>
      <c r="BH124" s="217">
        <f>IF(N124="sníž. přenesená",J124,0)</f>
        <v>0</v>
      </c>
      <c r="BI124" s="217">
        <f>IF(N124="nulová",J124,0)</f>
        <v>0</v>
      </c>
      <c r="BJ124" s="18" t="s">
        <v>77</v>
      </c>
      <c r="BK124" s="217">
        <f>ROUND(I124*H124,2)</f>
        <v>0</v>
      </c>
      <c r="BL124" s="18" t="s">
        <v>140</v>
      </c>
      <c r="BM124" s="216" t="s">
        <v>201</v>
      </c>
    </row>
    <row r="125" s="13" customFormat="1">
      <c r="A125" s="13"/>
      <c r="B125" s="218"/>
      <c r="C125" s="219"/>
      <c r="D125" s="220" t="s">
        <v>142</v>
      </c>
      <c r="E125" s="221" t="s">
        <v>19</v>
      </c>
      <c r="F125" s="222" t="s">
        <v>202</v>
      </c>
      <c r="G125" s="219"/>
      <c r="H125" s="223">
        <v>115.8</v>
      </c>
      <c r="I125" s="224"/>
      <c r="J125" s="219"/>
      <c r="K125" s="219"/>
      <c r="L125" s="225"/>
      <c r="M125" s="226"/>
      <c r="N125" s="227"/>
      <c r="O125" s="227"/>
      <c r="P125" s="227"/>
      <c r="Q125" s="227"/>
      <c r="R125" s="227"/>
      <c r="S125" s="227"/>
      <c r="T125" s="228"/>
      <c r="U125" s="13"/>
      <c r="V125" s="13"/>
      <c r="W125" s="13"/>
      <c r="X125" s="13"/>
      <c r="Y125" s="13"/>
      <c r="Z125" s="13"/>
      <c r="AA125" s="13"/>
      <c r="AB125" s="13"/>
      <c r="AC125" s="13"/>
      <c r="AD125" s="13"/>
      <c r="AE125" s="13"/>
      <c r="AT125" s="229" t="s">
        <v>142</v>
      </c>
      <c r="AU125" s="229" t="s">
        <v>79</v>
      </c>
      <c r="AV125" s="13" t="s">
        <v>79</v>
      </c>
      <c r="AW125" s="13" t="s">
        <v>31</v>
      </c>
      <c r="AX125" s="13" t="s">
        <v>69</v>
      </c>
      <c r="AY125" s="229" t="s">
        <v>133</v>
      </c>
    </row>
    <row r="126" s="14" customFormat="1">
      <c r="A126" s="14"/>
      <c r="B126" s="230"/>
      <c r="C126" s="231"/>
      <c r="D126" s="220" t="s">
        <v>142</v>
      </c>
      <c r="E126" s="232" t="s">
        <v>19</v>
      </c>
      <c r="F126" s="233" t="s">
        <v>144</v>
      </c>
      <c r="G126" s="231"/>
      <c r="H126" s="234">
        <v>115.8</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142</v>
      </c>
      <c r="AU126" s="240" t="s">
        <v>79</v>
      </c>
      <c r="AV126" s="14" t="s">
        <v>140</v>
      </c>
      <c r="AW126" s="14" t="s">
        <v>31</v>
      </c>
      <c r="AX126" s="14" t="s">
        <v>77</v>
      </c>
      <c r="AY126" s="240" t="s">
        <v>133</v>
      </c>
    </row>
    <row r="127" s="2" customFormat="1" ht="37.8" customHeight="1">
      <c r="A127" s="39"/>
      <c r="B127" s="40"/>
      <c r="C127" s="205" t="s">
        <v>203</v>
      </c>
      <c r="D127" s="205" t="s">
        <v>135</v>
      </c>
      <c r="E127" s="206" t="s">
        <v>204</v>
      </c>
      <c r="F127" s="207" t="s">
        <v>205</v>
      </c>
      <c r="G127" s="208" t="s">
        <v>138</v>
      </c>
      <c r="H127" s="209">
        <v>1133.5999999999999</v>
      </c>
      <c r="I127" s="210"/>
      <c r="J127" s="211">
        <f>ROUND(I127*H127,2)</f>
        <v>0</v>
      </c>
      <c r="K127" s="207" t="s">
        <v>139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206</v>
      </c>
    </row>
    <row r="128" s="13" customFormat="1">
      <c r="A128" s="13"/>
      <c r="B128" s="218"/>
      <c r="C128" s="219"/>
      <c r="D128" s="220" t="s">
        <v>142</v>
      </c>
      <c r="E128" s="221" t="s">
        <v>19</v>
      </c>
      <c r="F128" s="222" t="s">
        <v>207</v>
      </c>
      <c r="G128" s="219"/>
      <c r="H128" s="223">
        <v>1133.5999999999999</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142</v>
      </c>
      <c r="AU128" s="229" t="s">
        <v>79</v>
      </c>
      <c r="AV128" s="13" t="s">
        <v>79</v>
      </c>
      <c r="AW128" s="13" t="s">
        <v>31</v>
      </c>
      <c r="AX128" s="13" t="s">
        <v>69</v>
      </c>
      <c r="AY128" s="229" t="s">
        <v>133</v>
      </c>
    </row>
    <row r="129" s="14" customFormat="1">
      <c r="A129" s="14"/>
      <c r="B129" s="230"/>
      <c r="C129" s="231"/>
      <c r="D129" s="220" t="s">
        <v>142</v>
      </c>
      <c r="E129" s="232" t="s">
        <v>19</v>
      </c>
      <c r="F129" s="233" t="s">
        <v>144</v>
      </c>
      <c r="G129" s="231"/>
      <c r="H129" s="234">
        <v>1133.5999999999999</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142</v>
      </c>
      <c r="AU129" s="240" t="s">
        <v>79</v>
      </c>
      <c r="AV129" s="14" t="s">
        <v>140</v>
      </c>
      <c r="AW129" s="14" t="s">
        <v>31</v>
      </c>
      <c r="AX129" s="14" t="s">
        <v>77</v>
      </c>
      <c r="AY129" s="240" t="s">
        <v>133</v>
      </c>
    </row>
    <row r="130" s="2" customFormat="1" ht="37.8" customHeight="1">
      <c r="A130" s="39"/>
      <c r="B130" s="40"/>
      <c r="C130" s="205" t="s">
        <v>208</v>
      </c>
      <c r="D130" s="205" t="s">
        <v>135</v>
      </c>
      <c r="E130" s="206" t="s">
        <v>209</v>
      </c>
      <c r="F130" s="207" t="s">
        <v>210</v>
      </c>
      <c r="G130" s="208" t="s">
        <v>138</v>
      </c>
      <c r="H130" s="209">
        <v>3826.4000000000001</v>
      </c>
      <c r="I130" s="210"/>
      <c r="J130" s="211">
        <f>ROUND(I130*H130,2)</f>
        <v>0</v>
      </c>
      <c r="K130" s="207" t="s">
        <v>139</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140</v>
      </c>
      <c r="AT130" s="216" t="s">
        <v>135</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140</v>
      </c>
      <c r="BM130" s="216" t="s">
        <v>211</v>
      </c>
    </row>
    <row r="131" s="13" customFormat="1">
      <c r="A131" s="13"/>
      <c r="B131" s="218"/>
      <c r="C131" s="219"/>
      <c r="D131" s="220" t="s">
        <v>142</v>
      </c>
      <c r="E131" s="221" t="s">
        <v>19</v>
      </c>
      <c r="F131" s="222" t="s">
        <v>212</v>
      </c>
      <c r="G131" s="219"/>
      <c r="H131" s="223">
        <v>3826.4000000000001</v>
      </c>
      <c r="I131" s="224"/>
      <c r="J131" s="219"/>
      <c r="K131" s="219"/>
      <c r="L131" s="225"/>
      <c r="M131" s="226"/>
      <c r="N131" s="227"/>
      <c r="O131" s="227"/>
      <c r="P131" s="227"/>
      <c r="Q131" s="227"/>
      <c r="R131" s="227"/>
      <c r="S131" s="227"/>
      <c r="T131" s="228"/>
      <c r="U131" s="13"/>
      <c r="V131" s="13"/>
      <c r="W131" s="13"/>
      <c r="X131" s="13"/>
      <c r="Y131" s="13"/>
      <c r="Z131" s="13"/>
      <c r="AA131" s="13"/>
      <c r="AB131" s="13"/>
      <c r="AC131" s="13"/>
      <c r="AD131" s="13"/>
      <c r="AE131" s="13"/>
      <c r="AT131" s="229" t="s">
        <v>142</v>
      </c>
      <c r="AU131" s="229" t="s">
        <v>79</v>
      </c>
      <c r="AV131" s="13" t="s">
        <v>79</v>
      </c>
      <c r="AW131" s="13" t="s">
        <v>31</v>
      </c>
      <c r="AX131" s="13" t="s">
        <v>69</v>
      </c>
      <c r="AY131" s="229" t="s">
        <v>133</v>
      </c>
    </row>
    <row r="132" s="14" customFormat="1">
      <c r="A132" s="14"/>
      <c r="B132" s="230"/>
      <c r="C132" s="231"/>
      <c r="D132" s="220" t="s">
        <v>142</v>
      </c>
      <c r="E132" s="232" t="s">
        <v>19</v>
      </c>
      <c r="F132" s="233" t="s">
        <v>144</v>
      </c>
      <c r="G132" s="231"/>
      <c r="H132" s="234">
        <v>3826.4000000000001</v>
      </c>
      <c r="I132" s="235"/>
      <c r="J132" s="231"/>
      <c r="K132" s="231"/>
      <c r="L132" s="236"/>
      <c r="M132" s="237"/>
      <c r="N132" s="238"/>
      <c r="O132" s="238"/>
      <c r="P132" s="238"/>
      <c r="Q132" s="238"/>
      <c r="R132" s="238"/>
      <c r="S132" s="238"/>
      <c r="T132" s="239"/>
      <c r="U132" s="14"/>
      <c r="V132" s="14"/>
      <c r="W132" s="14"/>
      <c r="X132" s="14"/>
      <c r="Y132" s="14"/>
      <c r="Z132" s="14"/>
      <c r="AA132" s="14"/>
      <c r="AB132" s="14"/>
      <c r="AC132" s="14"/>
      <c r="AD132" s="14"/>
      <c r="AE132" s="14"/>
      <c r="AT132" s="240" t="s">
        <v>142</v>
      </c>
      <c r="AU132" s="240" t="s">
        <v>79</v>
      </c>
      <c r="AV132" s="14" t="s">
        <v>140</v>
      </c>
      <c r="AW132" s="14" t="s">
        <v>31</v>
      </c>
      <c r="AX132" s="14" t="s">
        <v>77</v>
      </c>
      <c r="AY132" s="240" t="s">
        <v>133</v>
      </c>
    </row>
    <row r="133" s="2" customFormat="1" ht="33" customHeight="1">
      <c r="A133" s="39"/>
      <c r="B133" s="40"/>
      <c r="C133" s="205" t="s">
        <v>8</v>
      </c>
      <c r="D133" s="205" t="s">
        <v>135</v>
      </c>
      <c r="E133" s="206" t="s">
        <v>213</v>
      </c>
      <c r="F133" s="207" t="s">
        <v>214</v>
      </c>
      <c r="G133" s="208" t="s">
        <v>138</v>
      </c>
      <c r="H133" s="209">
        <v>1133.5999999999999</v>
      </c>
      <c r="I133" s="210"/>
      <c r="J133" s="211">
        <f>ROUND(I133*H133,2)</f>
        <v>0</v>
      </c>
      <c r="K133" s="207" t="s">
        <v>139</v>
      </c>
      <c r="L133" s="45"/>
      <c r="M133" s="212" t="s">
        <v>19</v>
      </c>
      <c r="N133" s="213" t="s">
        <v>40</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140</v>
      </c>
      <c r="AT133" s="216" t="s">
        <v>135</v>
      </c>
      <c r="AU133" s="216" t="s">
        <v>79</v>
      </c>
      <c r="AY133" s="18" t="s">
        <v>133</v>
      </c>
      <c r="BE133" s="217">
        <f>IF(N133="základní",J133,0)</f>
        <v>0</v>
      </c>
      <c r="BF133" s="217">
        <f>IF(N133="snížená",J133,0)</f>
        <v>0</v>
      </c>
      <c r="BG133" s="217">
        <f>IF(N133="zákl. přenesená",J133,0)</f>
        <v>0</v>
      </c>
      <c r="BH133" s="217">
        <f>IF(N133="sníž. přenesená",J133,0)</f>
        <v>0</v>
      </c>
      <c r="BI133" s="217">
        <f>IF(N133="nulová",J133,0)</f>
        <v>0</v>
      </c>
      <c r="BJ133" s="18" t="s">
        <v>77</v>
      </c>
      <c r="BK133" s="217">
        <f>ROUND(I133*H133,2)</f>
        <v>0</v>
      </c>
      <c r="BL133" s="18" t="s">
        <v>140</v>
      </c>
      <c r="BM133" s="216" t="s">
        <v>215</v>
      </c>
    </row>
    <row r="134" s="13" customFormat="1">
      <c r="A134" s="13"/>
      <c r="B134" s="218"/>
      <c r="C134" s="219"/>
      <c r="D134" s="220" t="s">
        <v>142</v>
      </c>
      <c r="E134" s="221" t="s">
        <v>19</v>
      </c>
      <c r="F134" s="222" t="s">
        <v>216</v>
      </c>
      <c r="G134" s="219"/>
      <c r="H134" s="223">
        <v>1133.5999999999999</v>
      </c>
      <c r="I134" s="224"/>
      <c r="J134" s="219"/>
      <c r="K134" s="219"/>
      <c r="L134" s="225"/>
      <c r="M134" s="226"/>
      <c r="N134" s="227"/>
      <c r="O134" s="227"/>
      <c r="P134" s="227"/>
      <c r="Q134" s="227"/>
      <c r="R134" s="227"/>
      <c r="S134" s="227"/>
      <c r="T134" s="228"/>
      <c r="U134" s="13"/>
      <c r="V134" s="13"/>
      <c r="W134" s="13"/>
      <c r="X134" s="13"/>
      <c r="Y134" s="13"/>
      <c r="Z134" s="13"/>
      <c r="AA134" s="13"/>
      <c r="AB134" s="13"/>
      <c r="AC134" s="13"/>
      <c r="AD134" s="13"/>
      <c r="AE134" s="13"/>
      <c r="AT134" s="229" t="s">
        <v>142</v>
      </c>
      <c r="AU134" s="229" t="s">
        <v>79</v>
      </c>
      <c r="AV134" s="13" t="s">
        <v>79</v>
      </c>
      <c r="AW134" s="13" t="s">
        <v>31</v>
      </c>
      <c r="AX134" s="13" t="s">
        <v>69</v>
      </c>
      <c r="AY134" s="229" t="s">
        <v>133</v>
      </c>
    </row>
    <row r="135" s="14" customFormat="1">
      <c r="A135" s="14"/>
      <c r="B135" s="230"/>
      <c r="C135" s="231"/>
      <c r="D135" s="220" t="s">
        <v>142</v>
      </c>
      <c r="E135" s="232" t="s">
        <v>19</v>
      </c>
      <c r="F135" s="233" t="s">
        <v>144</v>
      </c>
      <c r="G135" s="231"/>
      <c r="H135" s="234">
        <v>1133.5999999999999</v>
      </c>
      <c r="I135" s="235"/>
      <c r="J135" s="231"/>
      <c r="K135" s="231"/>
      <c r="L135" s="236"/>
      <c r="M135" s="237"/>
      <c r="N135" s="238"/>
      <c r="O135" s="238"/>
      <c r="P135" s="238"/>
      <c r="Q135" s="238"/>
      <c r="R135" s="238"/>
      <c r="S135" s="238"/>
      <c r="T135" s="239"/>
      <c r="U135" s="14"/>
      <c r="V135" s="14"/>
      <c r="W135" s="14"/>
      <c r="X135" s="14"/>
      <c r="Y135" s="14"/>
      <c r="Z135" s="14"/>
      <c r="AA135" s="14"/>
      <c r="AB135" s="14"/>
      <c r="AC135" s="14"/>
      <c r="AD135" s="14"/>
      <c r="AE135" s="14"/>
      <c r="AT135" s="240" t="s">
        <v>142</v>
      </c>
      <c r="AU135" s="240" t="s">
        <v>79</v>
      </c>
      <c r="AV135" s="14" t="s">
        <v>140</v>
      </c>
      <c r="AW135" s="14" t="s">
        <v>31</v>
      </c>
      <c r="AX135" s="14" t="s">
        <v>77</v>
      </c>
      <c r="AY135" s="240" t="s">
        <v>133</v>
      </c>
    </row>
    <row r="136" s="2" customFormat="1" ht="33" customHeight="1">
      <c r="A136" s="39"/>
      <c r="B136" s="40"/>
      <c r="C136" s="205" t="s">
        <v>217</v>
      </c>
      <c r="D136" s="205" t="s">
        <v>135</v>
      </c>
      <c r="E136" s="206" t="s">
        <v>218</v>
      </c>
      <c r="F136" s="207" t="s">
        <v>219</v>
      </c>
      <c r="G136" s="208" t="s">
        <v>138</v>
      </c>
      <c r="H136" s="209">
        <v>1133.5999999999999</v>
      </c>
      <c r="I136" s="210"/>
      <c r="J136" s="211">
        <f>ROUND(I136*H136,2)</f>
        <v>0</v>
      </c>
      <c r="K136" s="207" t="s">
        <v>139</v>
      </c>
      <c r="L136" s="45"/>
      <c r="M136" s="212" t="s">
        <v>19</v>
      </c>
      <c r="N136" s="213" t="s">
        <v>40</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140</v>
      </c>
      <c r="AT136" s="216" t="s">
        <v>135</v>
      </c>
      <c r="AU136" s="216" t="s">
        <v>79</v>
      </c>
      <c r="AY136" s="18" t="s">
        <v>133</v>
      </c>
      <c r="BE136" s="217">
        <f>IF(N136="základní",J136,0)</f>
        <v>0</v>
      </c>
      <c r="BF136" s="217">
        <f>IF(N136="snížená",J136,0)</f>
        <v>0</v>
      </c>
      <c r="BG136" s="217">
        <f>IF(N136="zákl. přenesená",J136,0)</f>
        <v>0</v>
      </c>
      <c r="BH136" s="217">
        <f>IF(N136="sníž. přenesená",J136,0)</f>
        <v>0</v>
      </c>
      <c r="BI136" s="217">
        <f>IF(N136="nulová",J136,0)</f>
        <v>0</v>
      </c>
      <c r="BJ136" s="18" t="s">
        <v>77</v>
      </c>
      <c r="BK136" s="217">
        <f>ROUND(I136*H136,2)</f>
        <v>0</v>
      </c>
      <c r="BL136" s="18" t="s">
        <v>140</v>
      </c>
      <c r="BM136" s="216" t="s">
        <v>220</v>
      </c>
    </row>
    <row r="137" s="13" customFormat="1">
      <c r="A137" s="13"/>
      <c r="B137" s="218"/>
      <c r="C137" s="219"/>
      <c r="D137" s="220" t="s">
        <v>142</v>
      </c>
      <c r="E137" s="221" t="s">
        <v>19</v>
      </c>
      <c r="F137" s="222" t="s">
        <v>221</v>
      </c>
      <c r="G137" s="219"/>
      <c r="H137" s="223">
        <v>1133.5999999999999</v>
      </c>
      <c r="I137" s="224"/>
      <c r="J137" s="219"/>
      <c r="K137" s="219"/>
      <c r="L137" s="225"/>
      <c r="M137" s="226"/>
      <c r="N137" s="227"/>
      <c r="O137" s="227"/>
      <c r="P137" s="227"/>
      <c r="Q137" s="227"/>
      <c r="R137" s="227"/>
      <c r="S137" s="227"/>
      <c r="T137" s="228"/>
      <c r="U137" s="13"/>
      <c r="V137" s="13"/>
      <c r="W137" s="13"/>
      <c r="X137" s="13"/>
      <c r="Y137" s="13"/>
      <c r="Z137" s="13"/>
      <c r="AA137" s="13"/>
      <c r="AB137" s="13"/>
      <c r="AC137" s="13"/>
      <c r="AD137" s="13"/>
      <c r="AE137" s="13"/>
      <c r="AT137" s="229" t="s">
        <v>142</v>
      </c>
      <c r="AU137" s="229" t="s">
        <v>79</v>
      </c>
      <c r="AV137" s="13" t="s">
        <v>79</v>
      </c>
      <c r="AW137" s="13" t="s">
        <v>31</v>
      </c>
      <c r="AX137" s="13" t="s">
        <v>69</v>
      </c>
      <c r="AY137" s="229" t="s">
        <v>133</v>
      </c>
    </row>
    <row r="138" s="14" customFormat="1">
      <c r="A138" s="14"/>
      <c r="B138" s="230"/>
      <c r="C138" s="231"/>
      <c r="D138" s="220" t="s">
        <v>142</v>
      </c>
      <c r="E138" s="232" t="s">
        <v>19</v>
      </c>
      <c r="F138" s="233" t="s">
        <v>144</v>
      </c>
      <c r="G138" s="231"/>
      <c r="H138" s="234">
        <v>1133.5999999999999</v>
      </c>
      <c r="I138" s="235"/>
      <c r="J138" s="231"/>
      <c r="K138" s="231"/>
      <c r="L138" s="236"/>
      <c r="M138" s="237"/>
      <c r="N138" s="238"/>
      <c r="O138" s="238"/>
      <c r="P138" s="238"/>
      <c r="Q138" s="238"/>
      <c r="R138" s="238"/>
      <c r="S138" s="238"/>
      <c r="T138" s="239"/>
      <c r="U138" s="14"/>
      <c r="V138" s="14"/>
      <c r="W138" s="14"/>
      <c r="X138" s="14"/>
      <c r="Y138" s="14"/>
      <c r="Z138" s="14"/>
      <c r="AA138" s="14"/>
      <c r="AB138" s="14"/>
      <c r="AC138" s="14"/>
      <c r="AD138" s="14"/>
      <c r="AE138" s="14"/>
      <c r="AT138" s="240" t="s">
        <v>142</v>
      </c>
      <c r="AU138" s="240" t="s">
        <v>79</v>
      </c>
      <c r="AV138" s="14" t="s">
        <v>140</v>
      </c>
      <c r="AW138" s="14" t="s">
        <v>31</v>
      </c>
      <c r="AX138" s="14" t="s">
        <v>77</v>
      </c>
      <c r="AY138" s="240" t="s">
        <v>133</v>
      </c>
    </row>
    <row r="139" s="2" customFormat="1" ht="33" customHeight="1">
      <c r="A139" s="39"/>
      <c r="B139" s="40"/>
      <c r="C139" s="205" t="s">
        <v>222</v>
      </c>
      <c r="D139" s="205" t="s">
        <v>135</v>
      </c>
      <c r="E139" s="206" t="s">
        <v>223</v>
      </c>
      <c r="F139" s="207" t="s">
        <v>224</v>
      </c>
      <c r="G139" s="208" t="s">
        <v>138</v>
      </c>
      <c r="H139" s="209">
        <v>3826.4000000000001</v>
      </c>
      <c r="I139" s="210"/>
      <c r="J139" s="211">
        <f>ROUND(I139*H139,2)</f>
        <v>0</v>
      </c>
      <c r="K139" s="207" t="s">
        <v>139</v>
      </c>
      <c r="L139" s="45"/>
      <c r="M139" s="212" t="s">
        <v>19</v>
      </c>
      <c r="N139" s="213" t="s">
        <v>40</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140</v>
      </c>
      <c r="AT139" s="216" t="s">
        <v>135</v>
      </c>
      <c r="AU139" s="216" t="s">
        <v>79</v>
      </c>
      <c r="AY139" s="18" t="s">
        <v>133</v>
      </c>
      <c r="BE139" s="217">
        <f>IF(N139="základní",J139,0)</f>
        <v>0</v>
      </c>
      <c r="BF139" s="217">
        <f>IF(N139="snížená",J139,0)</f>
        <v>0</v>
      </c>
      <c r="BG139" s="217">
        <f>IF(N139="zákl. přenesená",J139,0)</f>
        <v>0</v>
      </c>
      <c r="BH139" s="217">
        <f>IF(N139="sníž. přenesená",J139,0)</f>
        <v>0</v>
      </c>
      <c r="BI139" s="217">
        <f>IF(N139="nulová",J139,0)</f>
        <v>0</v>
      </c>
      <c r="BJ139" s="18" t="s">
        <v>77</v>
      </c>
      <c r="BK139" s="217">
        <f>ROUND(I139*H139,2)</f>
        <v>0</v>
      </c>
      <c r="BL139" s="18" t="s">
        <v>140</v>
      </c>
      <c r="BM139" s="216" t="s">
        <v>225</v>
      </c>
    </row>
    <row r="140" s="13" customFormat="1">
      <c r="A140" s="13"/>
      <c r="B140" s="218"/>
      <c r="C140" s="219"/>
      <c r="D140" s="220" t="s">
        <v>142</v>
      </c>
      <c r="E140" s="221" t="s">
        <v>19</v>
      </c>
      <c r="F140" s="222" t="s">
        <v>226</v>
      </c>
      <c r="G140" s="219"/>
      <c r="H140" s="223">
        <v>3826.4000000000001</v>
      </c>
      <c r="I140" s="224"/>
      <c r="J140" s="219"/>
      <c r="K140" s="219"/>
      <c r="L140" s="225"/>
      <c r="M140" s="226"/>
      <c r="N140" s="227"/>
      <c r="O140" s="227"/>
      <c r="P140" s="227"/>
      <c r="Q140" s="227"/>
      <c r="R140" s="227"/>
      <c r="S140" s="227"/>
      <c r="T140" s="228"/>
      <c r="U140" s="13"/>
      <c r="V140" s="13"/>
      <c r="W140" s="13"/>
      <c r="X140" s="13"/>
      <c r="Y140" s="13"/>
      <c r="Z140" s="13"/>
      <c r="AA140" s="13"/>
      <c r="AB140" s="13"/>
      <c r="AC140" s="13"/>
      <c r="AD140" s="13"/>
      <c r="AE140" s="13"/>
      <c r="AT140" s="229" t="s">
        <v>142</v>
      </c>
      <c r="AU140" s="229" t="s">
        <v>79</v>
      </c>
      <c r="AV140" s="13" t="s">
        <v>79</v>
      </c>
      <c r="AW140" s="13" t="s">
        <v>31</v>
      </c>
      <c r="AX140" s="13" t="s">
        <v>69</v>
      </c>
      <c r="AY140" s="229" t="s">
        <v>133</v>
      </c>
    </row>
    <row r="141" s="14" customFormat="1">
      <c r="A141" s="14"/>
      <c r="B141" s="230"/>
      <c r="C141" s="231"/>
      <c r="D141" s="220" t="s">
        <v>142</v>
      </c>
      <c r="E141" s="232" t="s">
        <v>19</v>
      </c>
      <c r="F141" s="233" t="s">
        <v>144</v>
      </c>
      <c r="G141" s="231"/>
      <c r="H141" s="234">
        <v>3826.4000000000001</v>
      </c>
      <c r="I141" s="235"/>
      <c r="J141" s="231"/>
      <c r="K141" s="231"/>
      <c r="L141" s="236"/>
      <c r="M141" s="237"/>
      <c r="N141" s="238"/>
      <c r="O141" s="238"/>
      <c r="P141" s="238"/>
      <c r="Q141" s="238"/>
      <c r="R141" s="238"/>
      <c r="S141" s="238"/>
      <c r="T141" s="239"/>
      <c r="U141" s="14"/>
      <c r="V141" s="14"/>
      <c r="W141" s="14"/>
      <c r="X141" s="14"/>
      <c r="Y141" s="14"/>
      <c r="Z141" s="14"/>
      <c r="AA141" s="14"/>
      <c r="AB141" s="14"/>
      <c r="AC141" s="14"/>
      <c r="AD141" s="14"/>
      <c r="AE141" s="14"/>
      <c r="AT141" s="240" t="s">
        <v>142</v>
      </c>
      <c r="AU141" s="240" t="s">
        <v>79</v>
      </c>
      <c r="AV141" s="14" t="s">
        <v>140</v>
      </c>
      <c r="AW141" s="14" t="s">
        <v>31</v>
      </c>
      <c r="AX141" s="14" t="s">
        <v>77</v>
      </c>
      <c r="AY141" s="240" t="s">
        <v>133</v>
      </c>
    </row>
    <row r="142" s="2" customFormat="1" ht="24.15" customHeight="1">
      <c r="A142" s="39"/>
      <c r="B142" s="40"/>
      <c r="C142" s="205" t="s">
        <v>227</v>
      </c>
      <c r="D142" s="205" t="s">
        <v>135</v>
      </c>
      <c r="E142" s="206" t="s">
        <v>228</v>
      </c>
      <c r="F142" s="207" t="s">
        <v>229</v>
      </c>
      <c r="G142" s="208" t="s">
        <v>230</v>
      </c>
      <c r="H142" s="209">
        <v>1142.4000000000001</v>
      </c>
      <c r="I142" s="210"/>
      <c r="J142" s="211">
        <f>ROUND(I142*H142,2)</f>
        <v>0</v>
      </c>
      <c r="K142" s="207" t="s">
        <v>139</v>
      </c>
      <c r="L142" s="45"/>
      <c r="M142" s="212" t="s">
        <v>19</v>
      </c>
      <c r="N142" s="213"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140</v>
      </c>
      <c r="AT142" s="216" t="s">
        <v>135</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140</v>
      </c>
      <c r="BM142" s="216" t="s">
        <v>231</v>
      </c>
    </row>
    <row r="143" s="13" customFormat="1">
      <c r="A143" s="13"/>
      <c r="B143" s="218"/>
      <c r="C143" s="219"/>
      <c r="D143" s="220" t="s">
        <v>142</v>
      </c>
      <c r="E143" s="221" t="s">
        <v>19</v>
      </c>
      <c r="F143" s="222" t="s">
        <v>232</v>
      </c>
      <c r="G143" s="219"/>
      <c r="H143" s="223">
        <v>117.90000000000001</v>
      </c>
      <c r="I143" s="224"/>
      <c r="J143" s="219"/>
      <c r="K143" s="219"/>
      <c r="L143" s="225"/>
      <c r="M143" s="226"/>
      <c r="N143" s="227"/>
      <c r="O143" s="227"/>
      <c r="P143" s="227"/>
      <c r="Q143" s="227"/>
      <c r="R143" s="227"/>
      <c r="S143" s="227"/>
      <c r="T143" s="228"/>
      <c r="U143" s="13"/>
      <c r="V143" s="13"/>
      <c r="W143" s="13"/>
      <c r="X143" s="13"/>
      <c r="Y143" s="13"/>
      <c r="Z143" s="13"/>
      <c r="AA143" s="13"/>
      <c r="AB143" s="13"/>
      <c r="AC143" s="13"/>
      <c r="AD143" s="13"/>
      <c r="AE143" s="13"/>
      <c r="AT143" s="229" t="s">
        <v>142</v>
      </c>
      <c r="AU143" s="229" t="s">
        <v>79</v>
      </c>
      <c r="AV143" s="13" t="s">
        <v>79</v>
      </c>
      <c r="AW143" s="13" t="s">
        <v>31</v>
      </c>
      <c r="AX143" s="13" t="s">
        <v>69</v>
      </c>
      <c r="AY143" s="229" t="s">
        <v>133</v>
      </c>
    </row>
    <row r="144" s="13" customFormat="1">
      <c r="A144" s="13"/>
      <c r="B144" s="218"/>
      <c r="C144" s="219"/>
      <c r="D144" s="220" t="s">
        <v>142</v>
      </c>
      <c r="E144" s="221" t="s">
        <v>19</v>
      </c>
      <c r="F144" s="222" t="s">
        <v>233</v>
      </c>
      <c r="G144" s="219"/>
      <c r="H144" s="223">
        <v>1006.1</v>
      </c>
      <c r="I144" s="224"/>
      <c r="J144" s="219"/>
      <c r="K144" s="219"/>
      <c r="L144" s="225"/>
      <c r="M144" s="226"/>
      <c r="N144" s="227"/>
      <c r="O144" s="227"/>
      <c r="P144" s="227"/>
      <c r="Q144" s="227"/>
      <c r="R144" s="227"/>
      <c r="S144" s="227"/>
      <c r="T144" s="228"/>
      <c r="U144" s="13"/>
      <c r="V144" s="13"/>
      <c r="W144" s="13"/>
      <c r="X144" s="13"/>
      <c r="Y144" s="13"/>
      <c r="Z144" s="13"/>
      <c r="AA144" s="13"/>
      <c r="AB144" s="13"/>
      <c r="AC144" s="13"/>
      <c r="AD144" s="13"/>
      <c r="AE144" s="13"/>
      <c r="AT144" s="229" t="s">
        <v>142</v>
      </c>
      <c r="AU144" s="229" t="s">
        <v>79</v>
      </c>
      <c r="AV144" s="13" t="s">
        <v>79</v>
      </c>
      <c r="AW144" s="13" t="s">
        <v>31</v>
      </c>
      <c r="AX144" s="13" t="s">
        <v>69</v>
      </c>
      <c r="AY144" s="229" t="s">
        <v>133</v>
      </c>
    </row>
    <row r="145" s="13" customFormat="1">
      <c r="A145" s="13"/>
      <c r="B145" s="218"/>
      <c r="C145" s="219"/>
      <c r="D145" s="220" t="s">
        <v>142</v>
      </c>
      <c r="E145" s="221" t="s">
        <v>19</v>
      </c>
      <c r="F145" s="222" t="s">
        <v>234</v>
      </c>
      <c r="G145" s="219"/>
      <c r="H145" s="223">
        <v>18.399999999999999</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142</v>
      </c>
      <c r="AU145" s="229" t="s">
        <v>79</v>
      </c>
      <c r="AV145" s="13" t="s">
        <v>79</v>
      </c>
      <c r="AW145" s="13" t="s">
        <v>31</v>
      </c>
      <c r="AX145" s="13" t="s">
        <v>69</v>
      </c>
      <c r="AY145" s="229" t="s">
        <v>133</v>
      </c>
    </row>
    <row r="146" s="14" customFormat="1">
      <c r="A146" s="14"/>
      <c r="B146" s="230"/>
      <c r="C146" s="231"/>
      <c r="D146" s="220" t="s">
        <v>142</v>
      </c>
      <c r="E146" s="232" t="s">
        <v>19</v>
      </c>
      <c r="F146" s="233" t="s">
        <v>144</v>
      </c>
      <c r="G146" s="231"/>
      <c r="H146" s="234">
        <v>1142.4000000000001</v>
      </c>
      <c r="I146" s="235"/>
      <c r="J146" s="231"/>
      <c r="K146" s="231"/>
      <c r="L146" s="236"/>
      <c r="M146" s="237"/>
      <c r="N146" s="238"/>
      <c r="O146" s="238"/>
      <c r="P146" s="238"/>
      <c r="Q146" s="238"/>
      <c r="R146" s="238"/>
      <c r="S146" s="238"/>
      <c r="T146" s="239"/>
      <c r="U146" s="14"/>
      <c r="V146" s="14"/>
      <c r="W146" s="14"/>
      <c r="X146" s="14"/>
      <c r="Y146" s="14"/>
      <c r="Z146" s="14"/>
      <c r="AA146" s="14"/>
      <c r="AB146" s="14"/>
      <c r="AC146" s="14"/>
      <c r="AD146" s="14"/>
      <c r="AE146" s="14"/>
      <c r="AT146" s="240" t="s">
        <v>142</v>
      </c>
      <c r="AU146" s="240" t="s">
        <v>79</v>
      </c>
      <c r="AV146" s="14" t="s">
        <v>140</v>
      </c>
      <c r="AW146" s="14" t="s">
        <v>31</v>
      </c>
      <c r="AX146" s="14" t="s">
        <v>77</v>
      </c>
      <c r="AY146" s="240" t="s">
        <v>133</v>
      </c>
    </row>
    <row r="147" s="2" customFormat="1" ht="24.15" customHeight="1">
      <c r="A147" s="39"/>
      <c r="B147" s="40"/>
      <c r="C147" s="205" t="s">
        <v>235</v>
      </c>
      <c r="D147" s="205" t="s">
        <v>135</v>
      </c>
      <c r="E147" s="206" t="s">
        <v>236</v>
      </c>
      <c r="F147" s="207" t="s">
        <v>237</v>
      </c>
      <c r="G147" s="208" t="s">
        <v>230</v>
      </c>
      <c r="H147" s="209">
        <v>43.600000000000001</v>
      </c>
      <c r="I147" s="210"/>
      <c r="J147" s="211">
        <f>ROUND(I147*H147,2)</f>
        <v>0</v>
      </c>
      <c r="K147" s="207" t="s">
        <v>139</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140</v>
      </c>
      <c r="AT147" s="216" t="s">
        <v>135</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140</v>
      </c>
      <c r="BM147" s="216" t="s">
        <v>238</v>
      </c>
    </row>
    <row r="148" s="13" customFormat="1">
      <c r="A148" s="13"/>
      <c r="B148" s="218"/>
      <c r="C148" s="219"/>
      <c r="D148" s="220" t="s">
        <v>142</v>
      </c>
      <c r="E148" s="221" t="s">
        <v>19</v>
      </c>
      <c r="F148" s="222" t="s">
        <v>239</v>
      </c>
      <c r="G148" s="219"/>
      <c r="H148" s="223">
        <v>1.3999999999999999</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142</v>
      </c>
      <c r="AU148" s="229" t="s">
        <v>79</v>
      </c>
      <c r="AV148" s="13" t="s">
        <v>79</v>
      </c>
      <c r="AW148" s="13" t="s">
        <v>31</v>
      </c>
      <c r="AX148" s="13" t="s">
        <v>69</v>
      </c>
      <c r="AY148" s="229" t="s">
        <v>133</v>
      </c>
    </row>
    <row r="149" s="13" customFormat="1">
      <c r="A149" s="13"/>
      <c r="B149" s="218"/>
      <c r="C149" s="219"/>
      <c r="D149" s="220" t="s">
        <v>142</v>
      </c>
      <c r="E149" s="221" t="s">
        <v>19</v>
      </c>
      <c r="F149" s="222" t="s">
        <v>240</v>
      </c>
      <c r="G149" s="219"/>
      <c r="H149" s="223">
        <v>5.4000000000000004</v>
      </c>
      <c r="I149" s="224"/>
      <c r="J149" s="219"/>
      <c r="K149" s="219"/>
      <c r="L149" s="225"/>
      <c r="M149" s="226"/>
      <c r="N149" s="227"/>
      <c r="O149" s="227"/>
      <c r="P149" s="227"/>
      <c r="Q149" s="227"/>
      <c r="R149" s="227"/>
      <c r="S149" s="227"/>
      <c r="T149" s="228"/>
      <c r="U149" s="13"/>
      <c r="V149" s="13"/>
      <c r="W149" s="13"/>
      <c r="X149" s="13"/>
      <c r="Y149" s="13"/>
      <c r="Z149" s="13"/>
      <c r="AA149" s="13"/>
      <c r="AB149" s="13"/>
      <c r="AC149" s="13"/>
      <c r="AD149" s="13"/>
      <c r="AE149" s="13"/>
      <c r="AT149" s="229" t="s">
        <v>142</v>
      </c>
      <c r="AU149" s="229" t="s">
        <v>79</v>
      </c>
      <c r="AV149" s="13" t="s">
        <v>79</v>
      </c>
      <c r="AW149" s="13" t="s">
        <v>31</v>
      </c>
      <c r="AX149" s="13" t="s">
        <v>69</v>
      </c>
      <c r="AY149" s="229" t="s">
        <v>133</v>
      </c>
    </row>
    <row r="150" s="13" customFormat="1">
      <c r="A150" s="13"/>
      <c r="B150" s="218"/>
      <c r="C150" s="219"/>
      <c r="D150" s="220" t="s">
        <v>142</v>
      </c>
      <c r="E150" s="221" t="s">
        <v>19</v>
      </c>
      <c r="F150" s="222" t="s">
        <v>241</v>
      </c>
      <c r="G150" s="219"/>
      <c r="H150" s="223">
        <v>36.799999999999997</v>
      </c>
      <c r="I150" s="224"/>
      <c r="J150" s="219"/>
      <c r="K150" s="219"/>
      <c r="L150" s="225"/>
      <c r="M150" s="226"/>
      <c r="N150" s="227"/>
      <c r="O150" s="227"/>
      <c r="P150" s="227"/>
      <c r="Q150" s="227"/>
      <c r="R150" s="227"/>
      <c r="S150" s="227"/>
      <c r="T150" s="228"/>
      <c r="U150" s="13"/>
      <c r="V150" s="13"/>
      <c r="W150" s="13"/>
      <c r="X150" s="13"/>
      <c r="Y150" s="13"/>
      <c r="Z150" s="13"/>
      <c r="AA150" s="13"/>
      <c r="AB150" s="13"/>
      <c r="AC150" s="13"/>
      <c r="AD150" s="13"/>
      <c r="AE150" s="13"/>
      <c r="AT150" s="229" t="s">
        <v>142</v>
      </c>
      <c r="AU150" s="229" t="s">
        <v>79</v>
      </c>
      <c r="AV150" s="13" t="s">
        <v>79</v>
      </c>
      <c r="AW150" s="13" t="s">
        <v>31</v>
      </c>
      <c r="AX150" s="13" t="s">
        <v>69</v>
      </c>
      <c r="AY150" s="229" t="s">
        <v>133</v>
      </c>
    </row>
    <row r="151" s="14" customFormat="1">
      <c r="A151" s="14"/>
      <c r="B151" s="230"/>
      <c r="C151" s="231"/>
      <c r="D151" s="220" t="s">
        <v>142</v>
      </c>
      <c r="E151" s="232" t="s">
        <v>19</v>
      </c>
      <c r="F151" s="233" t="s">
        <v>144</v>
      </c>
      <c r="G151" s="231"/>
      <c r="H151" s="234">
        <v>43.599999999999994</v>
      </c>
      <c r="I151" s="235"/>
      <c r="J151" s="231"/>
      <c r="K151" s="231"/>
      <c r="L151" s="236"/>
      <c r="M151" s="237"/>
      <c r="N151" s="238"/>
      <c r="O151" s="238"/>
      <c r="P151" s="238"/>
      <c r="Q151" s="238"/>
      <c r="R151" s="238"/>
      <c r="S151" s="238"/>
      <c r="T151" s="239"/>
      <c r="U151" s="14"/>
      <c r="V151" s="14"/>
      <c r="W151" s="14"/>
      <c r="X151" s="14"/>
      <c r="Y151" s="14"/>
      <c r="Z151" s="14"/>
      <c r="AA151" s="14"/>
      <c r="AB151" s="14"/>
      <c r="AC151" s="14"/>
      <c r="AD151" s="14"/>
      <c r="AE151" s="14"/>
      <c r="AT151" s="240" t="s">
        <v>142</v>
      </c>
      <c r="AU151" s="240" t="s">
        <v>79</v>
      </c>
      <c r="AV151" s="14" t="s">
        <v>140</v>
      </c>
      <c r="AW151" s="14" t="s">
        <v>31</v>
      </c>
      <c r="AX151" s="14" t="s">
        <v>77</v>
      </c>
      <c r="AY151" s="240" t="s">
        <v>133</v>
      </c>
    </row>
    <row r="152" s="2" customFormat="1" ht="24.15" customHeight="1">
      <c r="A152" s="39"/>
      <c r="B152" s="40"/>
      <c r="C152" s="205" t="s">
        <v>242</v>
      </c>
      <c r="D152" s="205" t="s">
        <v>135</v>
      </c>
      <c r="E152" s="206" t="s">
        <v>243</v>
      </c>
      <c r="F152" s="207" t="s">
        <v>244</v>
      </c>
      <c r="G152" s="208" t="s">
        <v>230</v>
      </c>
      <c r="H152" s="209">
        <v>83.299999999999997</v>
      </c>
      <c r="I152" s="210"/>
      <c r="J152" s="211">
        <f>ROUND(I152*H152,2)</f>
        <v>0</v>
      </c>
      <c r="K152" s="207" t="s">
        <v>139</v>
      </c>
      <c r="L152" s="45"/>
      <c r="M152" s="212" t="s">
        <v>19</v>
      </c>
      <c r="N152" s="213"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140</v>
      </c>
      <c r="AT152" s="216" t="s">
        <v>135</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140</v>
      </c>
      <c r="BM152" s="216" t="s">
        <v>245</v>
      </c>
    </row>
    <row r="153" s="13" customFormat="1">
      <c r="A153" s="13"/>
      <c r="B153" s="218"/>
      <c r="C153" s="219"/>
      <c r="D153" s="220" t="s">
        <v>142</v>
      </c>
      <c r="E153" s="221" t="s">
        <v>19</v>
      </c>
      <c r="F153" s="222" t="s">
        <v>246</v>
      </c>
      <c r="G153" s="219"/>
      <c r="H153" s="223">
        <v>83.299999999999997</v>
      </c>
      <c r="I153" s="224"/>
      <c r="J153" s="219"/>
      <c r="K153" s="219"/>
      <c r="L153" s="225"/>
      <c r="M153" s="226"/>
      <c r="N153" s="227"/>
      <c r="O153" s="227"/>
      <c r="P153" s="227"/>
      <c r="Q153" s="227"/>
      <c r="R153" s="227"/>
      <c r="S153" s="227"/>
      <c r="T153" s="228"/>
      <c r="U153" s="13"/>
      <c r="V153" s="13"/>
      <c r="W153" s="13"/>
      <c r="X153" s="13"/>
      <c r="Y153" s="13"/>
      <c r="Z153" s="13"/>
      <c r="AA153" s="13"/>
      <c r="AB153" s="13"/>
      <c r="AC153" s="13"/>
      <c r="AD153" s="13"/>
      <c r="AE153" s="13"/>
      <c r="AT153" s="229" t="s">
        <v>142</v>
      </c>
      <c r="AU153" s="229" t="s">
        <v>79</v>
      </c>
      <c r="AV153" s="13" t="s">
        <v>79</v>
      </c>
      <c r="AW153" s="13" t="s">
        <v>31</v>
      </c>
      <c r="AX153" s="13" t="s">
        <v>69</v>
      </c>
      <c r="AY153" s="229" t="s">
        <v>133</v>
      </c>
    </row>
    <row r="154" s="14" customFormat="1">
      <c r="A154" s="14"/>
      <c r="B154" s="230"/>
      <c r="C154" s="231"/>
      <c r="D154" s="220" t="s">
        <v>142</v>
      </c>
      <c r="E154" s="232" t="s">
        <v>19</v>
      </c>
      <c r="F154" s="233" t="s">
        <v>144</v>
      </c>
      <c r="G154" s="231"/>
      <c r="H154" s="234">
        <v>83.299999999999997</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142</v>
      </c>
      <c r="AU154" s="240" t="s">
        <v>79</v>
      </c>
      <c r="AV154" s="14" t="s">
        <v>140</v>
      </c>
      <c r="AW154" s="14" t="s">
        <v>31</v>
      </c>
      <c r="AX154" s="14" t="s">
        <v>77</v>
      </c>
      <c r="AY154" s="240" t="s">
        <v>133</v>
      </c>
    </row>
    <row r="155" s="12" customFormat="1" ht="22.8" customHeight="1">
      <c r="A155" s="12"/>
      <c r="B155" s="189"/>
      <c r="C155" s="190"/>
      <c r="D155" s="191" t="s">
        <v>68</v>
      </c>
      <c r="E155" s="203" t="s">
        <v>180</v>
      </c>
      <c r="F155" s="203" t="s">
        <v>247</v>
      </c>
      <c r="G155" s="190"/>
      <c r="H155" s="190"/>
      <c r="I155" s="193"/>
      <c r="J155" s="204">
        <f>BK155</f>
        <v>0</v>
      </c>
      <c r="K155" s="190"/>
      <c r="L155" s="195"/>
      <c r="M155" s="196"/>
      <c r="N155" s="197"/>
      <c r="O155" s="197"/>
      <c r="P155" s="198">
        <f>SUM(P156:P194)</f>
        <v>0</v>
      </c>
      <c r="Q155" s="197"/>
      <c r="R155" s="198">
        <f>SUM(R156:R194)</f>
        <v>0</v>
      </c>
      <c r="S155" s="197"/>
      <c r="T155" s="199">
        <f>SUM(T156:T194)</f>
        <v>0</v>
      </c>
      <c r="U155" s="12"/>
      <c r="V155" s="12"/>
      <c r="W155" s="12"/>
      <c r="X155" s="12"/>
      <c r="Y155" s="12"/>
      <c r="Z155" s="12"/>
      <c r="AA155" s="12"/>
      <c r="AB155" s="12"/>
      <c r="AC155" s="12"/>
      <c r="AD155" s="12"/>
      <c r="AE155" s="12"/>
      <c r="AR155" s="200" t="s">
        <v>77</v>
      </c>
      <c r="AT155" s="201" t="s">
        <v>68</v>
      </c>
      <c r="AU155" s="201" t="s">
        <v>77</v>
      </c>
      <c r="AY155" s="200" t="s">
        <v>133</v>
      </c>
      <c r="BK155" s="202">
        <f>SUM(BK156:BK194)</f>
        <v>0</v>
      </c>
    </row>
    <row r="156" s="2" customFormat="1" ht="16.5" customHeight="1">
      <c r="A156" s="39"/>
      <c r="B156" s="40"/>
      <c r="C156" s="205" t="s">
        <v>7</v>
      </c>
      <c r="D156" s="205" t="s">
        <v>135</v>
      </c>
      <c r="E156" s="206" t="s">
        <v>248</v>
      </c>
      <c r="F156" s="207" t="s">
        <v>249</v>
      </c>
      <c r="G156" s="208" t="s">
        <v>230</v>
      </c>
      <c r="H156" s="209">
        <v>11.300000000000001</v>
      </c>
      <c r="I156" s="210"/>
      <c r="J156" s="211">
        <f>ROUND(I156*H156,2)</f>
        <v>0</v>
      </c>
      <c r="K156" s="207" t="s">
        <v>139</v>
      </c>
      <c r="L156" s="45"/>
      <c r="M156" s="212" t="s">
        <v>19</v>
      </c>
      <c r="N156" s="213"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140</v>
      </c>
      <c r="AT156" s="216" t="s">
        <v>135</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140</v>
      </c>
      <c r="BM156" s="216" t="s">
        <v>250</v>
      </c>
    </row>
    <row r="157" s="13" customFormat="1">
      <c r="A157" s="13"/>
      <c r="B157" s="218"/>
      <c r="C157" s="219"/>
      <c r="D157" s="220" t="s">
        <v>142</v>
      </c>
      <c r="E157" s="221" t="s">
        <v>19</v>
      </c>
      <c r="F157" s="222" t="s">
        <v>251</v>
      </c>
      <c r="G157" s="219"/>
      <c r="H157" s="223">
        <v>11.300000000000001</v>
      </c>
      <c r="I157" s="224"/>
      <c r="J157" s="219"/>
      <c r="K157" s="219"/>
      <c r="L157" s="225"/>
      <c r="M157" s="226"/>
      <c r="N157" s="227"/>
      <c r="O157" s="227"/>
      <c r="P157" s="227"/>
      <c r="Q157" s="227"/>
      <c r="R157" s="227"/>
      <c r="S157" s="227"/>
      <c r="T157" s="228"/>
      <c r="U157" s="13"/>
      <c r="V157" s="13"/>
      <c r="W157" s="13"/>
      <c r="X157" s="13"/>
      <c r="Y157" s="13"/>
      <c r="Z157" s="13"/>
      <c r="AA157" s="13"/>
      <c r="AB157" s="13"/>
      <c r="AC157" s="13"/>
      <c r="AD157" s="13"/>
      <c r="AE157" s="13"/>
      <c r="AT157" s="229" t="s">
        <v>142</v>
      </c>
      <c r="AU157" s="229" t="s">
        <v>79</v>
      </c>
      <c r="AV157" s="13" t="s">
        <v>79</v>
      </c>
      <c r="AW157" s="13" t="s">
        <v>31</v>
      </c>
      <c r="AX157" s="13" t="s">
        <v>69</v>
      </c>
      <c r="AY157" s="229" t="s">
        <v>133</v>
      </c>
    </row>
    <row r="158" s="14" customFormat="1">
      <c r="A158" s="14"/>
      <c r="B158" s="230"/>
      <c r="C158" s="231"/>
      <c r="D158" s="220" t="s">
        <v>142</v>
      </c>
      <c r="E158" s="232" t="s">
        <v>19</v>
      </c>
      <c r="F158" s="233" t="s">
        <v>144</v>
      </c>
      <c r="G158" s="231"/>
      <c r="H158" s="234">
        <v>11.300000000000001</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142</v>
      </c>
      <c r="AU158" s="240" t="s">
        <v>79</v>
      </c>
      <c r="AV158" s="14" t="s">
        <v>140</v>
      </c>
      <c r="AW158" s="14" t="s">
        <v>31</v>
      </c>
      <c r="AX158" s="14" t="s">
        <v>77</v>
      </c>
      <c r="AY158" s="240" t="s">
        <v>133</v>
      </c>
    </row>
    <row r="159" s="2" customFormat="1" ht="16.5" customHeight="1">
      <c r="A159" s="39"/>
      <c r="B159" s="40"/>
      <c r="C159" s="205" t="s">
        <v>252</v>
      </c>
      <c r="D159" s="205" t="s">
        <v>135</v>
      </c>
      <c r="E159" s="206" t="s">
        <v>253</v>
      </c>
      <c r="F159" s="207" t="s">
        <v>254</v>
      </c>
      <c r="G159" s="208" t="s">
        <v>230</v>
      </c>
      <c r="H159" s="209">
        <v>65.5</v>
      </c>
      <c r="I159" s="210"/>
      <c r="J159" s="211">
        <f>ROUND(I159*H159,2)</f>
        <v>0</v>
      </c>
      <c r="K159" s="207" t="s">
        <v>139</v>
      </c>
      <c r="L159" s="45"/>
      <c r="M159" s="212" t="s">
        <v>19</v>
      </c>
      <c r="N159" s="213"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140</v>
      </c>
      <c r="AT159" s="216" t="s">
        <v>135</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140</v>
      </c>
      <c r="BM159" s="216" t="s">
        <v>255</v>
      </c>
    </row>
    <row r="160" s="13" customFormat="1">
      <c r="A160" s="13"/>
      <c r="B160" s="218"/>
      <c r="C160" s="219"/>
      <c r="D160" s="220" t="s">
        <v>142</v>
      </c>
      <c r="E160" s="221" t="s">
        <v>19</v>
      </c>
      <c r="F160" s="222" t="s">
        <v>256</v>
      </c>
      <c r="G160" s="219"/>
      <c r="H160" s="223">
        <v>65.5</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142</v>
      </c>
      <c r="AU160" s="229" t="s">
        <v>79</v>
      </c>
      <c r="AV160" s="13" t="s">
        <v>79</v>
      </c>
      <c r="AW160" s="13" t="s">
        <v>31</v>
      </c>
      <c r="AX160" s="13" t="s">
        <v>69</v>
      </c>
      <c r="AY160" s="229" t="s">
        <v>133</v>
      </c>
    </row>
    <row r="161" s="14" customFormat="1">
      <c r="A161" s="14"/>
      <c r="B161" s="230"/>
      <c r="C161" s="231"/>
      <c r="D161" s="220" t="s">
        <v>142</v>
      </c>
      <c r="E161" s="232" t="s">
        <v>19</v>
      </c>
      <c r="F161" s="233" t="s">
        <v>144</v>
      </c>
      <c r="G161" s="231"/>
      <c r="H161" s="234">
        <v>65.5</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142</v>
      </c>
      <c r="AU161" s="240" t="s">
        <v>79</v>
      </c>
      <c r="AV161" s="14" t="s">
        <v>140</v>
      </c>
      <c r="AW161" s="14" t="s">
        <v>31</v>
      </c>
      <c r="AX161" s="14" t="s">
        <v>77</v>
      </c>
      <c r="AY161" s="240" t="s">
        <v>133</v>
      </c>
    </row>
    <row r="162" s="2" customFormat="1" ht="16.5" customHeight="1">
      <c r="A162" s="39"/>
      <c r="B162" s="40"/>
      <c r="C162" s="205" t="s">
        <v>257</v>
      </c>
      <c r="D162" s="205" t="s">
        <v>135</v>
      </c>
      <c r="E162" s="206" t="s">
        <v>258</v>
      </c>
      <c r="F162" s="207" t="s">
        <v>259</v>
      </c>
      <c r="G162" s="208" t="s">
        <v>230</v>
      </c>
      <c r="H162" s="209">
        <v>9.9000000000000004</v>
      </c>
      <c r="I162" s="210"/>
      <c r="J162" s="211">
        <f>ROUND(I162*H162,2)</f>
        <v>0</v>
      </c>
      <c r="K162" s="207" t="s">
        <v>19</v>
      </c>
      <c r="L162" s="45"/>
      <c r="M162" s="212" t="s">
        <v>19</v>
      </c>
      <c r="N162" s="213" t="s">
        <v>40</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140</v>
      </c>
      <c r="AT162" s="216" t="s">
        <v>135</v>
      </c>
      <c r="AU162" s="216" t="s">
        <v>79</v>
      </c>
      <c r="AY162" s="18" t="s">
        <v>133</v>
      </c>
      <c r="BE162" s="217">
        <f>IF(N162="základní",J162,0)</f>
        <v>0</v>
      </c>
      <c r="BF162" s="217">
        <f>IF(N162="snížená",J162,0)</f>
        <v>0</v>
      </c>
      <c r="BG162" s="217">
        <f>IF(N162="zákl. přenesená",J162,0)</f>
        <v>0</v>
      </c>
      <c r="BH162" s="217">
        <f>IF(N162="sníž. přenesená",J162,0)</f>
        <v>0</v>
      </c>
      <c r="BI162" s="217">
        <f>IF(N162="nulová",J162,0)</f>
        <v>0</v>
      </c>
      <c r="BJ162" s="18" t="s">
        <v>77</v>
      </c>
      <c r="BK162" s="217">
        <f>ROUND(I162*H162,2)</f>
        <v>0</v>
      </c>
      <c r="BL162" s="18" t="s">
        <v>140</v>
      </c>
      <c r="BM162" s="216" t="s">
        <v>260</v>
      </c>
    </row>
    <row r="163" s="13" customFormat="1">
      <c r="A163" s="13"/>
      <c r="B163" s="218"/>
      <c r="C163" s="219"/>
      <c r="D163" s="220" t="s">
        <v>142</v>
      </c>
      <c r="E163" s="221" t="s">
        <v>19</v>
      </c>
      <c r="F163" s="222" t="s">
        <v>261</v>
      </c>
      <c r="G163" s="219"/>
      <c r="H163" s="223">
        <v>9.9000000000000004</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142</v>
      </c>
      <c r="AU163" s="229" t="s">
        <v>79</v>
      </c>
      <c r="AV163" s="13" t="s">
        <v>79</v>
      </c>
      <c r="AW163" s="13" t="s">
        <v>31</v>
      </c>
      <c r="AX163" s="13" t="s">
        <v>69</v>
      </c>
      <c r="AY163" s="229" t="s">
        <v>133</v>
      </c>
    </row>
    <row r="164" s="14" customFormat="1">
      <c r="A164" s="14"/>
      <c r="B164" s="230"/>
      <c r="C164" s="231"/>
      <c r="D164" s="220" t="s">
        <v>142</v>
      </c>
      <c r="E164" s="232" t="s">
        <v>19</v>
      </c>
      <c r="F164" s="233" t="s">
        <v>144</v>
      </c>
      <c r="G164" s="231"/>
      <c r="H164" s="234">
        <v>9.9000000000000004</v>
      </c>
      <c r="I164" s="235"/>
      <c r="J164" s="231"/>
      <c r="K164" s="231"/>
      <c r="L164" s="236"/>
      <c r="M164" s="237"/>
      <c r="N164" s="238"/>
      <c r="O164" s="238"/>
      <c r="P164" s="238"/>
      <c r="Q164" s="238"/>
      <c r="R164" s="238"/>
      <c r="S164" s="238"/>
      <c r="T164" s="239"/>
      <c r="U164" s="14"/>
      <c r="V164" s="14"/>
      <c r="W164" s="14"/>
      <c r="X164" s="14"/>
      <c r="Y164" s="14"/>
      <c r="Z164" s="14"/>
      <c r="AA164" s="14"/>
      <c r="AB164" s="14"/>
      <c r="AC164" s="14"/>
      <c r="AD164" s="14"/>
      <c r="AE164" s="14"/>
      <c r="AT164" s="240" t="s">
        <v>142</v>
      </c>
      <c r="AU164" s="240" t="s">
        <v>79</v>
      </c>
      <c r="AV164" s="14" t="s">
        <v>140</v>
      </c>
      <c r="AW164" s="14" t="s">
        <v>31</v>
      </c>
      <c r="AX164" s="14" t="s">
        <v>77</v>
      </c>
      <c r="AY164" s="240" t="s">
        <v>133</v>
      </c>
    </row>
    <row r="165" s="2" customFormat="1" ht="16.5" customHeight="1">
      <c r="A165" s="39"/>
      <c r="B165" s="40"/>
      <c r="C165" s="205" t="s">
        <v>262</v>
      </c>
      <c r="D165" s="205" t="s">
        <v>135</v>
      </c>
      <c r="E165" s="206" t="s">
        <v>263</v>
      </c>
      <c r="F165" s="207" t="s">
        <v>264</v>
      </c>
      <c r="G165" s="208" t="s">
        <v>265</v>
      </c>
      <c r="H165" s="209">
        <v>1</v>
      </c>
      <c r="I165" s="210"/>
      <c r="J165" s="211">
        <f>ROUND(I165*H165,2)</f>
        <v>0</v>
      </c>
      <c r="K165" s="207" t="s">
        <v>19</v>
      </c>
      <c r="L165" s="45"/>
      <c r="M165" s="212" t="s">
        <v>19</v>
      </c>
      <c r="N165" s="213"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140</v>
      </c>
      <c r="AT165" s="216" t="s">
        <v>135</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140</v>
      </c>
      <c r="BM165" s="216" t="s">
        <v>266</v>
      </c>
    </row>
    <row r="166" s="2" customFormat="1" ht="16.5" customHeight="1">
      <c r="A166" s="39"/>
      <c r="B166" s="40"/>
      <c r="C166" s="205" t="s">
        <v>267</v>
      </c>
      <c r="D166" s="205" t="s">
        <v>135</v>
      </c>
      <c r="E166" s="206" t="s">
        <v>268</v>
      </c>
      <c r="F166" s="207" t="s">
        <v>269</v>
      </c>
      <c r="G166" s="208" t="s">
        <v>265</v>
      </c>
      <c r="H166" s="209">
        <v>30</v>
      </c>
      <c r="I166" s="210"/>
      <c r="J166" s="211">
        <f>ROUND(I166*H166,2)</f>
        <v>0</v>
      </c>
      <c r="K166" s="207" t="s">
        <v>19</v>
      </c>
      <c r="L166" s="45"/>
      <c r="M166" s="212" t="s">
        <v>19</v>
      </c>
      <c r="N166" s="213" t="s">
        <v>40</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140</v>
      </c>
      <c r="AT166" s="216" t="s">
        <v>135</v>
      </c>
      <c r="AU166" s="216" t="s">
        <v>79</v>
      </c>
      <c r="AY166" s="18" t="s">
        <v>133</v>
      </c>
      <c r="BE166" s="217">
        <f>IF(N166="základní",J166,0)</f>
        <v>0</v>
      </c>
      <c r="BF166" s="217">
        <f>IF(N166="snížená",J166,0)</f>
        <v>0</v>
      </c>
      <c r="BG166" s="217">
        <f>IF(N166="zákl. přenesená",J166,0)</f>
        <v>0</v>
      </c>
      <c r="BH166" s="217">
        <f>IF(N166="sníž. přenesená",J166,0)</f>
        <v>0</v>
      </c>
      <c r="BI166" s="217">
        <f>IF(N166="nulová",J166,0)</f>
        <v>0</v>
      </c>
      <c r="BJ166" s="18" t="s">
        <v>77</v>
      </c>
      <c r="BK166" s="217">
        <f>ROUND(I166*H166,2)</f>
        <v>0</v>
      </c>
      <c r="BL166" s="18" t="s">
        <v>140</v>
      </c>
      <c r="BM166" s="216" t="s">
        <v>270</v>
      </c>
    </row>
    <row r="167" s="2" customFormat="1" ht="16.5" customHeight="1">
      <c r="A167" s="39"/>
      <c r="B167" s="40"/>
      <c r="C167" s="205" t="s">
        <v>271</v>
      </c>
      <c r="D167" s="205" t="s">
        <v>135</v>
      </c>
      <c r="E167" s="206" t="s">
        <v>272</v>
      </c>
      <c r="F167" s="207" t="s">
        <v>273</v>
      </c>
      <c r="G167" s="208" t="s">
        <v>265</v>
      </c>
      <c r="H167" s="209">
        <v>3</v>
      </c>
      <c r="I167" s="210"/>
      <c r="J167" s="211">
        <f>ROUND(I167*H167,2)</f>
        <v>0</v>
      </c>
      <c r="K167" s="207" t="s">
        <v>19</v>
      </c>
      <c r="L167" s="45"/>
      <c r="M167" s="212" t="s">
        <v>19</v>
      </c>
      <c r="N167" s="213"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140</v>
      </c>
      <c r="AT167" s="216" t="s">
        <v>135</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140</v>
      </c>
      <c r="BM167" s="216" t="s">
        <v>274</v>
      </c>
    </row>
    <row r="168" s="13" customFormat="1">
      <c r="A168" s="13"/>
      <c r="B168" s="218"/>
      <c r="C168" s="219"/>
      <c r="D168" s="220" t="s">
        <v>142</v>
      </c>
      <c r="E168" s="221" t="s">
        <v>19</v>
      </c>
      <c r="F168" s="222" t="s">
        <v>275</v>
      </c>
      <c r="G168" s="219"/>
      <c r="H168" s="223">
        <v>3</v>
      </c>
      <c r="I168" s="224"/>
      <c r="J168" s="219"/>
      <c r="K168" s="219"/>
      <c r="L168" s="225"/>
      <c r="M168" s="226"/>
      <c r="N168" s="227"/>
      <c r="O168" s="227"/>
      <c r="P168" s="227"/>
      <c r="Q168" s="227"/>
      <c r="R168" s="227"/>
      <c r="S168" s="227"/>
      <c r="T168" s="228"/>
      <c r="U168" s="13"/>
      <c r="V168" s="13"/>
      <c r="W168" s="13"/>
      <c r="X168" s="13"/>
      <c r="Y168" s="13"/>
      <c r="Z168" s="13"/>
      <c r="AA168" s="13"/>
      <c r="AB168" s="13"/>
      <c r="AC168" s="13"/>
      <c r="AD168" s="13"/>
      <c r="AE168" s="13"/>
      <c r="AT168" s="229" t="s">
        <v>142</v>
      </c>
      <c r="AU168" s="229" t="s">
        <v>79</v>
      </c>
      <c r="AV168" s="13" t="s">
        <v>79</v>
      </c>
      <c r="AW168" s="13" t="s">
        <v>31</v>
      </c>
      <c r="AX168" s="13" t="s">
        <v>69</v>
      </c>
      <c r="AY168" s="229" t="s">
        <v>133</v>
      </c>
    </row>
    <row r="169" s="14" customFormat="1">
      <c r="A169" s="14"/>
      <c r="B169" s="230"/>
      <c r="C169" s="231"/>
      <c r="D169" s="220" t="s">
        <v>142</v>
      </c>
      <c r="E169" s="232" t="s">
        <v>19</v>
      </c>
      <c r="F169" s="233" t="s">
        <v>144</v>
      </c>
      <c r="G169" s="231"/>
      <c r="H169" s="234">
        <v>3</v>
      </c>
      <c r="I169" s="235"/>
      <c r="J169" s="231"/>
      <c r="K169" s="231"/>
      <c r="L169" s="236"/>
      <c r="M169" s="237"/>
      <c r="N169" s="238"/>
      <c r="O169" s="238"/>
      <c r="P169" s="238"/>
      <c r="Q169" s="238"/>
      <c r="R169" s="238"/>
      <c r="S169" s="238"/>
      <c r="T169" s="239"/>
      <c r="U169" s="14"/>
      <c r="V169" s="14"/>
      <c r="W169" s="14"/>
      <c r="X169" s="14"/>
      <c r="Y169" s="14"/>
      <c r="Z169" s="14"/>
      <c r="AA169" s="14"/>
      <c r="AB169" s="14"/>
      <c r="AC169" s="14"/>
      <c r="AD169" s="14"/>
      <c r="AE169" s="14"/>
      <c r="AT169" s="240" t="s">
        <v>142</v>
      </c>
      <c r="AU169" s="240" t="s">
        <v>79</v>
      </c>
      <c r="AV169" s="14" t="s">
        <v>140</v>
      </c>
      <c r="AW169" s="14" t="s">
        <v>31</v>
      </c>
      <c r="AX169" s="14" t="s">
        <v>77</v>
      </c>
      <c r="AY169" s="240" t="s">
        <v>133</v>
      </c>
    </row>
    <row r="170" s="2" customFormat="1" ht="16.5" customHeight="1">
      <c r="A170" s="39"/>
      <c r="B170" s="40"/>
      <c r="C170" s="205" t="s">
        <v>276</v>
      </c>
      <c r="D170" s="205" t="s">
        <v>135</v>
      </c>
      <c r="E170" s="206" t="s">
        <v>277</v>
      </c>
      <c r="F170" s="207" t="s">
        <v>278</v>
      </c>
      <c r="G170" s="208" t="s">
        <v>279</v>
      </c>
      <c r="H170" s="209">
        <v>1</v>
      </c>
      <c r="I170" s="210"/>
      <c r="J170" s="211">
        <f>ROUND(I170*H170,2)</f>
        <v>0</v>
      </c>
      <c r="K170" s="207" t="s">
        <v>19</v>
      </c>
      <c r="L170" s="45"/>
      <c r="M170" s="212" t="s">
        <v>19</v>
      </c>
      <c r="N170" s="213" t="s">
        <v>40</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140</v>
      </c>
      <c r="AT170" s="216" t="s">
        <v>135</v>
      </c>
      <c r="AU170" s="216" t="s">
        <v>79</v>
      </c>
      <c r="AY170" s="18" t="s">
        <v>133</v>
      </c>
      <c r="BE170" s="217">
        <f>IF(N170="základní",J170,0)</f>
        <v>0</v>
      </c>
      <c r="BF170" s="217">
        <f>IF(N170="snížená",J170,0)</f>
        <v>0</v>
      </c>
      <c r="BG170" s="217">
        <f>IF(N170="zákl. přenesená",J170,0)</f>
        <v>0</v>
      </c>
      <c r="BH170" s="217">
        <f>IF(N170="sníž. přenesená",J170,0)</f>
        <v>0</v>
      </c>
      <c r="BI170" s="217">
        <f>IF(N170="nulová",J170,0)</f>
        <v>0</v>
      </c>
      <c r="BJ170" s="18" t="s">
        <v>77</v>
      </c>
      <c r="BK170" s="217">
        <f>ROUND(I170*H170,2)</f>
        <v>0</v>
      </c>
      <c r="BL170" s="18" t="s">
        <v>140</v>
      </c>
      <c r="BM170" s="216" t="s">
        <v>280</v>
      </c>
    </row>
    <row r="171" s="2" customFormat="1" ht="33" customHeight="1">
      <c r="A171" s="39"/>
      <c r="B171" s="40"/>
      <c r="C171" s="205" t="s">
        <v>281</v>
      </c>
      <c r="D171" s="205" t="s">
        <v>135</v>
      </c>
      <c r="E171" s="206" t="s">
        <v>282</v>
      </c>
      <c r="F171" s="207" t="s">
        <v>283</v>
      </c>
      <c r="G171" s="208" t="s">
        <v>279</v>
      </c>
      <c r="H171" s="209">
        <v>10</v>
      </c>
      <c r="I171" s="210"/>
      <c r="J171" s="211">
        <f>ROUND(I171*H171,2)</f>
        <v>0</v>
      </c>
      <c r="K171" s="207" t="s">
        <v>139</v>
      </c>
      <c r="L171" s="45"/>
      <c r="M171" s="212" t="s">
        <v>19</v>
      </c>
      <c r="N171" s="213" t="s">
        <v>40</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140</v>
      </c>
      <c r="AT171" s="216" t="s">
        <v>135</v>
      </c>
      <c r="AU171" s="216" t="s">
        <v>79</v>
      </c>
      <c r="AY171" s="18" t="s">
        <v>133</v>
      </c>
      <c r="BE171" s="217">
        <f>IF(N171="základní",J171,0)</f>
        <v>0</v>
      </c>
      <c r="BF171" s="217">
        <f>IF(N171="snížená",J171,0)</f>
        <v>0</v>
      </c>
      <c r="BG171" s="217">
        <f>IF(N171="zákl. přenesená",J171,0)</f>
        <v>0</v>
      </c>
      <c r="BH171" s="217">
        <f>IF(N171="sníž. přenesená",J171,0)</f>
        <v>0</v>
      </c>
      <c r="BI171" s="217">
        <f>IF(N171="nulová",J171,0)</f>
        <v>0</v>
      </c>
      <c r="BJ171" s="18" t="s">
        <v>77</v>
      </c>
      <c r="BK171" s="217">
        <f>ROUND(I171*H171,2)</f>
        <v>0</v>
      </c>
      <c r="BL171" s="18" t="s">
        <v>140</v>
      </c>
      <c r="BM171" s="216" t="s">
        <v>284</v>
      </c>
    </row>
    <row r="172" s="13" customFormat="1">
      <c r="A172" s="13"/>
      <c r="B172" s="218"/>
      <c r="C172" s="219"/>
      <c r="D172" s="220" t="s">
        <v>142</v>
      </c>
      <c r="E172" s="221" t="s">
        <v>19</v>
      </c>
      <c r="F172" s="222" t="s">
        <v>285</v>
      </c>
      <c r="G172" s="219"/>
      <c r="H172" s="223">
        <v>10</v>
      </c>
      <c r="I172" s="224"/>
      <c r="J172" s="219"/>
      <c r="K172" s="219"/>
      <c r="L172" s="225"/>
      <c r="M172" s="226"/>
      <c r="N172" s="227"/>
      <c r="O172" s="227"/>
      <c r="P172" s="227"/>
      <c r="Q172" s="227"/>
      <c r="R172" s="227"/>
      <c r="S172" s="227"/>
      <c r="T172" s="228"/>
      <c r="U172" s="13"/>
      <c r="V172" s="13"/>
      <c r="W172" s="13"/>
      <c r="X172" s="13"/>
      <c r="Y172" s="13"/>
      <c r="Z172" s="13"/>
      <c r="AA172" s="13"/>
      <c r="AB172" s="13"/>
      <c r="AC172" s="13"/>
      <c r="AD172" s="13"/>
      <c r="AE172" s="13"/>
      <c r="AT172" s="229" t="s">
        <v>142</v>
      </c>
      <c r="AU172" s="229" t="s">
        <v>79</v>
      </c>
      <c r="AV172" s="13" t="s">
        <v>79</v>
      </c>
      <c r="AW172" s="13" t="s">
        <v>31</v>
      </c>
      <c r="AX172" s="13" t="s">
        <v>69</v>
      </c>
      <c r="AY172" s="229" t="s">
        <v>133</v>
      </c>
    </row>
    <row r="173" s="14" customFormat="1">
      <c r="A173" s="14"/>
      <c r="B173" s="230"/>
      <c r="C173" s="231"/>
      <c r="D173" s="220" t="s">
        <v>142</v>
      </c>
      <c r="E173" s="232" t="s">
        <v>19</v>
      </c>
      <c r="F173" s="233" t="s">
        <v>144</v>
      </c>
      <c r="G173" s="231"/>
      <c r="H173" s="234">
        <v>10</v>
      </c>
      <c r="I173" s="235"/>
      <c r="J173" s="231"/>
      <c r="K173" s="231"/>
      <c r="L173" s="236"/>
      <c r="M173" s="237"/>
      <c r="N173" s="238"/>
      <c r="O173" s="238"/>
      <c r="P173" s="238"/>
      <c r="Q173" s="238"/>
      <c r="R173" s="238"/>
      <c r="S173" s="238"/>
      <c r="T173" s="239"/>
      <c r="U173" s="14"/>
      <c r="V173" s="14"/>
      <c r="W173" s="14"/>
      <c r="X173" s="14"/>
      <c r="Y173" s="14"/>
      <c r="Z173" s="14"/>
      <c r="AA173" s="14"/>
      <c r="AB173" s="14"/>
      <c r="AC173" s="14"/>
      <c r="AD173" s="14"/>
      <c r="AE173" s="14"/>
      <c r="AT173" s="240" t="s">
        <v>142</v>
      </c>
      <c r="AU173" s="240" t="s">
        <v>79</v>
      </c>
      <c r="AV173" s="14" t="s">
        <v>140</v>
      </c>
      <c r="AW173" s="14" t="s">
        <v>31</v>
      </c>
      <c r="AX173" s="14" t="s">
        <v>77</v>
      </c>
      <c r="AY173" s="240" t="s">
        <v>133</v>
      </c>
    </row>
    <row r="174" s="2" customFormat="1" ht="24.15" customHeight="1">
      <c r="A174" s="39"/>
      <c r="B174" s="40"/>
      <c r="C174" s="205" t="s">
        <v>286</v>
      </c>
      <c r="D174" s="205" t="s">
        <v>135</v>
      </c>
      <c r="E174" s="206" t="s">
        <v>287</v>
      </c>
      <c r="F174" s="207" t="s">
        <v>288</v>
      </c>
      <c r="G174" s="208" t="s">
        <v>279</v>
      </c>
      <c r="H174" s="209">
        <v>22</v>
      </c>
      <c r="I174" s="210"/>
      <c r="J174" s="211">
        <f>ROUND(I174*H174,2)</f>
        <v>0</v>
      </c>
      <c r="K174" s="207" t="s">
        <v>139</v>
      </c>
      <c r="L174" s="45"/>
      <c r="M174" s="212" t="s">
        <v>19</v>
      </c>
      <c r="N174" s="213" t="s">
        <v>40</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140</v>
      </c>
      <c r="AT174" s="216" t="s">
        <v>135</v>
      </c>
      <c r="AU174" s="216" t="s">
        <v>79</v>
      </c>
      <c r="AY174" s="18" t="s">
        <v>133</v>
      </c>
      <c r="BE174" s="217">
        <f>IF(N174="základní",J174,0)</f>
        <v>0</v>
      </c>
      <c r="BF174" s="217">
        <f>IF(N174="snížená",J174,0)</f>
        <v>0</v>
      </c>
      <c r="BG174" s="217">
        <f>IF(N174="zákl. přenesená",J174,0)</f>
        <v>0</v>
      </c>
      <c r="BH174" s="217">
        <f>IF(N174="sníž. přenesená",J174,0)</f>
        <v>0</v>
      </c>
      <c r="BI174" s="217">
        <f>IF(N174="nulová",J174,0)</f>
        <v>0</v>
      </c>
      <c r="BJ174" s="18" t="s">
        <v>77</v>
      </c>
      <c r="BK174" s="217">
        <f>ROUND(I174*H174,2)</f>
        <v>0</v>
      </c>
      <c r="BL174" s="18" t="s">
        <v>140</v>
      </c>
      <c r="BM174" s="216" t="s">
        <v>289</v>
      </c>
    </row>
    <row r="175" s="13" customFormat="1">
      <c r="A175" s="13"/>
      <c r="B175" s="218"/>
      <c r="C175" s="219"/>
      <c r="D175" s="220" t="s">
        <v>142</v>
      </c>
      <c r="E175" s="221" t="s">
        <v>19</v>
      </c>
      <c r="F175" s="222" t="s">
        <v>290</v>
      </c>
      <c r="G175" s="219"/>
      <c r="H175" s="223">
        <v>22</v>
      </c>
      <c r="I175" s="224"/>
      <c r="J175" s="219"/>
      <c r="K175" s="219"/>
      <c r="L175" s="225"/>
      <c r="M175" s="226"/>
      <c r="N175" s="227"/>
      <c r="O175" s="227"/>
      <c r="P175" s="227"/>
      <c r="Q175" s="227"/>
      <c r="R175" s="227"/>
      <c r="S175" s="227"/>
      <c r="T175" s="228"/>
      <c r="U175" s="13"/>
      <c r="V175" s="13"/>
      <c r="W175" s="13"/>
      <c r="X175" s="13"/>
      <c r="Y175" s="13"/>
      <c r="Z175" s="13"/>
      <c r="AA175" s="13"/>
      <c r="AB175" s="13"/>
      <c r="AC175" s="13"/>
      <c r="AD175" s="13"/>
      <c r="AE175" s="13"/>
      <c r="AT175" s="229" t="s">
        <v>142</v>
      </c>
      <c r="AU175" s="229" t="s">
        <v>79</v>
      </c>
      <c r="AV175" s="13" t="s">
        <v>79</v>
      </c>
      <c r="AW175" s="13" t="s">
        <v>31</v>
      </c>
      <c r="AX175" s="13" t="s">
        <v>69</v>
      </c>
      <c r="AY175" s="229" t="s">
        <v>133</v>
      </c>
    </row>
    <row r="176" s="14" customFormat="1">
      <c r="A176" s="14"/>
      <c r="B176" s="230"/>
      <c r="C176" s="231"/>
      <c r="D176" s="220" t="s">
        <v>142</v>
      </c>
      <c r="E176" s="232" t="s">
        <v>19</v>
      </c>
      <c r="F176" s="233" t="s">
        <v>144</v>
      </c>
      <c r="G176" s="231"/>
      <c r="H176" s="234">
        <v>22</v>
      </c>
      <c r="I176" s="235"/>
      <c r="J176" s="231"/>
      <c r="K176" s="231"/>
      <c r="L176" s="236"/>
      <c r="M176" s="237"/>
      <c r="N176" s="238"/>
      <c r="O176" s="238"/>
      <c r="P176" s="238"/>
      <c r="Q176" s="238"/>
      <c r="R176" s="238"/>
      <c r="S176" s="238"/>
      <c r="T176" s="239"/>
      <c r="U176" s="14"/>
      <c r="V176" s="14"/>
      <c r="W176" s="14"/>
      <c r="X176" s="14"/>
      <c r="Y176" s="14"/>
      <c r="Z176" s="14"/>
      <c r="AA176" s="14"/>
      <c r="AB176" s="14"/>
      <c r="AC176" s="14"/>
      <c r="AD176" s="14"/>
      <c r="AE176" s="14"/>
      <c r="AT176" s="240" t="s">
        <v>142</v>
      </c>
      <c r="AU176" s="240" t="s">
        <v>79</v>
      </c>
      <c r="AV176" s="14" t="s">
        <v>140</v>
      </c>
      <c r="AW176" s="14" t="s">
        <v>31</v>
      </c>
      <c r="AX176" s="14" t="s">
        <v>77</v>
      </c>
      <c r="AY176" s="240" t="s">
        <v>133</v>
      </c>
    </row>
    <row r="177" s="2" customFormat="1" ht="37.8" customHeight="1">
      <c r="A177" s="39"/>
      <c r="B177" s="40"/>
      <c r="C177" s="205" t="s">
        <v>291</v>
      </c>
      <c r="D177" s="205" t="s">
        <v>135</v>
      </c>
      <c r="E177" s="206" t="s">
        <v>292</v>
      </c>
      <c r="F177" s="207" t="s">
        <v>293</v>
      </c>
      <c r="G177" s="208" t="s">
        <v>230</v>
      </c>
      <c r="H177" s="209">
        <v>1124</v>
      </c>
      <c r="I177" s="210"/>
      <c r="J177" s="211">
        <f>ROUND(I177*H177,2)</f>
        <v>0</v>
      </c>
      <c r="K177" s="207" t="s">
        <v>139</v>
      </c>
      <c r="L177" s="45"/>
      <c r="M177" s="212" t="s">
        <v>19</v>
      </c>
      <c r="N177" s="213"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140</v>
      </c>
      <c r="AT177" s="216" t="s">
        <v>135</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140</v>
      </c>
      <c r="BM177" s="216" t="s">
        <v>294</v>
      </c>
    </row>
    <row r="178" s="13" customFormat="1">
      <c r="A178" s="13"/>
      <c r="B178" s="218"/>
      <c r="C178" s="219"/>
      <c r="D178" s="220" t="s">
        <v>142</v>
      </c>
      <c r="E178" s="221" t="s">
        <v>19</v>
      </c>
      <c r="F178" s="222" t="s">
        <v>232</v>
      </c>
      <c r="G178" s="219"/>
      <c r="H178" s="223">
        <v>117.90000000000001</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142</v>
      </c>
      <c r="AU178" s="229" t="s">
        <v>79</v>
      </c>
      <c r="AV178" s="13" t="s">
        <v>79</v>
      </c>
      <c r="AW178" s="13" t="s">
        <v>31</v>
      </c>
      <c r="AX178" s="13" t="s">
        <v>69</v>
      </c>
      <c r="AY178" s="229" t="s">
        <v>133</v>
      </c>
    </row>
    <row r="179" s="13" customFormat="1">
      <c r="A179" s="13"/>
      <c r="B179" s="218"/>
      <c r="C179" s="219"/>
      <c r="D179" s="220" t="s">
        <v>142</v>
      </c>
      <c r="E179" s="221" t="s">
        <v>19</v>
      </c>
      <c r="F179" s="222" t="s">
        <v>233</v>
      </c>
      <c r="G179" s="219"/>
      <c r="H179" s="223">
        <v>1006.1</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142</v>
      </c>
      <c r="AU179" s="229" t="s">
        <v>79</v>
      </c>
      <c r="AV179" s="13" t="s">
        <v>79</v>
      </c>
      <c r="AW179" s="13" t="s">
        <v>31</v>
      </c>
      <c r="AX179" s="13" t="s">
        <v>69</v>
      </c>
      <c r="AY179" s="229" t="s">
        <v>133</v>
      </c>
    </row>
    <row r="180" s="14" customFormat="1">
      <c r="A180" s="14"/>
      <c r="B180" s="230"/>
      <c r="C180" s="231"/>
      <c r="D180" s="220" t="s">
        <v>142</v>
      </c>
      <c r="E180" s="232" t="s">
        <v>19</v>
      </c>
      <c r="F180" s="233" t="s">
        <v>144</v>
      </c>
      <c r="G180" s="231"/>
      <c r="H180" s="234">
        <v>1124</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142</v>
      </c>
      <c r="AU180" s="240" t="s">
        <v>79</v>
      </c>
      <c r="AV180" s="14" t="s">
        <v>140</v>
      </c>
      <c r="AW180" s="14" t="s">
        <v>31</v>
      </c>
      <c r="AX180" s="14" t="s">
        <v>77</v>
      </c>
      <c r="AY180" s="240" t="s">
        <v>133</v>
      </c>
    </row>
    <row r="181" s="2" customFormat="1" ht="37.8" customHeight="1">
      <c r="A181" s="39"/>
      <c r="B181" s="40"/>
      <c r="C181" s="205" t="s">
        <v>295</v>
      </c>
      <c r="D181" s="205" t="s">
        <v>135</v>
      </c>
      <c r="E181" s="206" t="s">
        <v>296</v>
      </c>
      <c r="F181" s="207" t="s">
        <v>297</v>
      </c>
      <c r="G181" s="208" t="s">
        <v>138</v>
      </c>
      <c r="H181" s="209">
        <v>11.694000000000001</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298</v>
      </c>
    </row>
    <row r="182" s="13" customFormat="1">
      <c r="A182" s="13"/>
      <c r="B182" s="218"/>
      <c r="C182" s="219"/>
      <c r="D182" s="220" t="s">
        <v>142</v>
      </c>
      <c r="E182" s="221" t="s">
        <v>19</v>
      </c>
      <c r="F182" s="222" t="s">
        <v>153</v>
      </c>
      <c r="G182" s="219"/>
      <c r="H182" s="223">
        <v>5.2000000000000002</v>
      </c>
      <c r="I182" s="224"/>
      <c r="J182" s="219"/>
      <c r="K182" s="219"/>
      <c r="L182" s="225"/>
      <c r="M182" s="226"/>
      <c r="N182" s="227"/>
      <c r="O182" s="227"/>
      <c r="P182" s="227"/>
      <c r="Q182" s="227"/>
      <c r="R182" s="227"/>
      <c r="S182" s="227"/>
      <c r="T182" s="228"/>
      <c r="U182" s="13"/>
      <c r="V182" s="13"/>
      <c r="W182" s="13"/>
      <c r="X182" s="13"/>
      <c r="Y182" s="13"/>
      <c r="Z182" s="13"/>
      <c r="AA182" s="13"/>
      <c r="AB182" s="13"/>
      <c r="AC182" s="13"/>
      <c r="AD182" s="13"/>
      <c r="AE182" s="13"/>
      <c r="AT182" s="229" t="s">
        <v>142</v>
      </c>
      <c r="AU182" s="229" t="s">
        <v>79</v>
      </c>
      <c r="AV182" s="13" t="s">
        <v>79</v>
      </c>
      <c r="AW182" s="13" t="s">
        <v>31</v>
      </c>
      <c r="AX182" s="13" t="s">
        <v>69</v>
      </c>
      <c r="AY182" s="229" t="s">
        <v>133</v>
      </c>
    </row>
    <row r="183" s="13" customFormat="1">
      <c r="A183" s="13"/>
      <c r="B183" s="218"/>
      <c r="C183" s="219"/>
      <c r="D183" s="220" t="s">
        <v>142</v>
      </c>
      <c r="E183" s="221" t="s">
        <v>19</v>
      </c>
      <c r="F183" s="222" t="s">
        <v>299</v>
      </c>
      <c r="G183" s="219"/>
      <c r="H183" s="223">
        <v>0.23799999999999999</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142</v>
      </c>
      <c r="AU183" s="229" t="s">
        <v>79</v>
      </c>
      <c r="AV183" s="13" t="s">
        <v>79</v>
      </c>
      <c r="AW183" s="13" t="s">
        <v>31</v>
      </c>
      <c r="AX183" s="13" t="s">
        <v>69</v>
      </c>
      <c r="AY183" s="229" t="s">
        <v>133</v>
      </c>
    </row>
    <row r="184" s="13" customFormat="1">
      <c r="A184" s="13"/>
      <c r="B184" s="218"/>
      <c r="C184" s="219"/>
      <c r="D184" s="220" t="s">
        <v>142</v>
      </c>
      <c r="E184" s="221" t="s">
        <v>19</v>
      </c>
      <c r="F184" s="222" t="s">
        <v>300</v>
      </c>
      <c r="G184" s="219"/>
      <c r="H184" s="223">
        <v>6.2560000000000002</v>
      </c>
      <c r="I184" s="224"/>
      <c r="J184" s="219"/>
      <c r="K184" s="219"/>
      <c r="L184" s="225"/>
      <c r="M184" s="226"/>
      <c r="N184" s="227"/>
      <c r="O184" s="227"/>
      <c r="P184" s="227"/>
      <c r="Q184" s="227"/>
      <c r="R184" s="227"/>
      <c r="S184" s="227"/>
      <c r="T184" s="228"/>
      <c r="U184" s="13"/>
      <c r="V184" s="13"/>
      <c r="W184" s="13"/>
      <c r="X184" s="13"/>
      <c r="Y184" s="13"/>
      <c r="Z184" s="13"/>
      <c r="AA184" s="13"/>
      <c r="AB184" s="13"/>
      <c r="AC184" s="13"/>
      <c r="AD184" s="13"/>
      <c r="AE184" s="13"/>
      <c r="AT184" s="229" t="s">
        <v>142</v>
      </c>
      <c r="AU184" s="229" t="s">
        <v>79</v>
      </c>
      <c r="AV184" s="13" t="s">
        <v>79</v>
      </c>
      <c r="AW184" s="13" t="s">
        <v>31</v>
      </c>
      <c r="AX184" s="13" t="s">
        <v>69</v>
      </c>
      <c r="AY184" s="229" t="s">
        <v>133</v>
      </c>
    </row>
    <row r="185" s="14" customFormat="1">
      <c r="A185" s="14"/>
      <c r="B185" s="230"/>
      <c r="C185" s="231"/>
      <c r="D185" s="220" t="s">
        <v>142</v>
      </c>
      <c r="E185" s="232" t="s">
        <v>19</v>
      </c>
      <c r="F185" s="233" t="s">
        <v>144</v>
      </c>
      <c r="G185" s="231"/>
      <c r="H185" s="234">
        <v>11.694000000000001</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142</v>
      </c>
      <c r="AU185" s="240" t="s">
        <v>79</v>
      </c>
      <c r="AV185" s="14" t="s">
        <v>140</v>
      </c>
      <c r="AW185" s="14" t="s">
        <v>31</v>
      </c>
      <c r="AX185" s="14" t="s">
        <v>77</v>
      </c>
      <c r="AY185" s="240" t="s">
        <v>133</v>
      </c>
    </row>
    <row r="186" s="2" customFormat="1" ht="37.8" customHeight="1">
      <c r="A186" s="39"/>
      <c r="B186" s="40"/>
      <c r="C186" s="205" t="s">
        <v>301</v>
      </c>
      <c r="D186" s="205" t="s">
        <v>135</v>
      </c>
      <c r="E186" s="206" t="s">
        <v>302</v>
      </c>
      <c r="F186" s="207" t="s">
        <v>303</v>
      </c>
      <c r="G186" s="208" t="s">
        <v>138</v>
      </c>
      <c r="H186" s="209">
        <v>0.54000000000000004</v>
      </c>
      <c r="I186" s="210"/>
      <c r="J186" s="211">
        <f>ROUND(I186*H186,2)</f>
        <v>0</v>
      </c>
      <c r="K186" s="207" t="s">
        <v>139</v>
      </c>
      <c r="L186" s="45"/>
      <c r="M186" s="212" t="s">
        <v>19</v>
      </c>
      <c r="N186" s="213"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140</v>
      </c>
      <c r="AT186" s="216" t="s">
        <v>135</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304</v>
      </c>
    </row>
    <row r="187" s="13" customFormat="1">
      <c r="A187" s="13"/>
      <c r="B187" s="218"/>
      <c r="C187" s="219"/>
      <c r="D187" s="220" t="s">
        <v>142</v>
      </c>
      <c r="E187" s="221" t="s">
        <v>19</v>
      </c>
      <c r="F187" s="222" t="s">
        <v>305</v>
      </c>
      <c r="G187" s="219"/>
      <c r="H187" s="223">
        <v>0.54000000000000004</v>
      </c>
      <c r="I187" s="224"/>
      <c r="J187" s="219"/>
      <c r="K187" s="219"/>
      <c r="L187" s="225"/>
      <c r="M187" s="226"/>
      <c r="N187" s="227"/>
      <c r="O187" s="227"/>
      <c r="P187" s="227"/>
      <c r="Q187" s="227"/>
      <c r="R187" s="227"/>
      <c r="S187" s="227"/>
      <c r="T187" s="228"/>
      <c r="U187" s="13"/>
      <c r="V187" s="13"/>
      <c r="W187" s="13"/>
      <c r="X187" s="13"/>
      <c r="Y187" s="13"/>
      <c r="Z187" s="13"/>
      <c r="AA187" s="13"/>
      <c r="AB187" s="13"/>
      <c r="AC187" s="13"/>
      <c r="AD187" s="13"/>
      <c r="AE187" s="13"/>
      <c r="AT187" s="229" t="s">
        <v>142</v>
      </c>
      <c r="AU187" s="229" t="s">
        <v>79</v>
      </c>
      <c r="AV187" s="13" t="s">
        <v>79</v>
      </c>
      <c r="AW187" s="13" t="s">
        <v>31</v>
      </c>
      <c r="AX187" s="13" t="s">
        <v>69</v>
      </c>
      <c r="AY187" s="229" t="s">
        <v>133</v>
      </c>
    </row>
    <row r="188" s="14" customFormat="1">
      <c r="A188" s="14"/>
      <c r="B188" s="230"/>
      <c r="C188" s="231"/>
      <c r="D188" s="220" t="s">
        <v>142</v>
      </c>
      <c r="E188" s="232" t="s">
        <v>19</v>
      </c>
      <c r="F188" s="233" t="s">
        <v>144</v>
      </c>
      <c r="G188" s="231"/>
      <c r="H188" s="234">
        <v>0.54000000000000004</v>
      </c>
      <c r="I188" s="235"/>
      <c r="J188" s="231"/>
      <c r="K188" s="231"/>
      <c r="L188" s="236"/>
      <c r="M188" s="237"/>
      <c r="N188" s="238"/>
      <c r="O188" s="238"/>
      <c r="P188" s="238"/>
      <c r="Q188" s="238"/>
      <c r="R188" s="238"/>
      <c r="S188" s="238"/>
      <c r="T188" s="239"/>
      <c r="U188" s="14"/>
      <c r="V188" s="14"/>
      <c r="W188" s="14"/>
      <c r="X188" s="14"/>
      <c r="Y188" s="14"/>
      <c r="Z188" s="14"/>
      <c r="AA188" s="14"/>
      <c r="AB188" s="14"/>
      <c r="AC188" s="14"/>
      <c r="AD188" s="14"/>
      <c r="AE188" s="14"/>
      <c r="AT188" s="240" t="s">
        <v>142</v>
      </c>
      <c r="AU188" s="240" t="s">
        <v>79</v>
      </c>
      <c r="AV188" s="14" t="s">
        <v>140</v>
      </c>
      <c r="AW188" s="14" t="s">
        <v>31</v>
      </c>
      <c r="AX188" s="14" t="s">
        <v>77</v>
      </c>
      <c r="AY188" s="240" t="s">
        <v>133</v>
      </c>
    </row>
    <row r="189" s="2" customFormat="1" ht="37.8" customHeight="1">
      <c r="A189" s="39"/>
      <c r="B189" s="40"/>
      <c r="C189" s="205" t="s">
        <v>306</v>
      </c>
      <c r="D189" s="205" t="s">
        <v>135</v>
      </c>
      <c r="E189" s="206" t="s">
        <v>307</v>
      </c>
      <c r="F189" s="207" t="s">
        <v>308</v>
      </c>
      <c r="G189" s="208" t="s">
        <v>138</v>
      </c>
      <c r="H189" s="209">
        <v>43.100000000000001</v>
      </c>
      <c r="I189" s="210"/>
      <c r="J189" s="211">
        <f>ROUND(I189*H189,2)</f>
        <v>0</v>
      </c>
      <c r="K189" s="207" t="s">
        <v>139</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140</v>
      </c>
      <c r="AT189" s="216" t="s">
        <v>135</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140</v>
      </c>
      <c r="BM189" s="216" t="s">
        <v>309</v>
      </c>
    </row>
    <row r="190" s="13" customFormat="1">
      <c r="A190" s="13"/>
      <c r="B190" s="218"/>
      <c r="C190" s="219"/>
      <c r="D190" s="220" t="s">
        <v>142</v>
      </c>
      <c r="E190" s="221" t="s">
        <v>19</v>
      </c>
      <c r="F190" s="222" t="s">
        <v>157</v>
      </c>
      <c r="G190" s="219"/>
      <c r="H190" s="223">
        <v>43.100000000000001</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142</v>
      </c>
      <c r="AU190" s="229" t="s">
        <v>79</v>
      </c>
      <c r="AV190" s="13" t="s">
        <v>79</v>
      </c>
      <c r="AW190" s="13" t="s">
        <v>31</v>
      </c>
      <c r="AX190" s="13" t="s">
        <v>69</v>
      </c>
      <c r="AY190" s="229" t="s">
        <v>133</v>
      </c>
    </row>
    <row r="191" s="14" customFormat="1">
      <c r="A191" s="14"/>
      <c r="B191" s="230"/>
      <c r="C191" s="231"/>
      <c r="D191" s="220" t="s">
        <v>142</v>
      </c>
      <c r="E191" s="232" t="s">
        <v>19</v>
      </c>
      <c r="F191" s="233" t="s">
        <v>144</v>
      </c>
      <c r="G191" s="231"/>
      <c r="H191" s="234">
        <v>43.100000000000001</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142</v>
      </c>
      <c r="AU191" s="240" t="s">
        <v>79</v>
      </c>
      <c r="AV191" s="14" t="s">
        <v>140</v>
      </c>
      <c r="AW191" s="14" t="s">
        <v>31</v>
      </c>
      <c r="AX191" s="14" t="s">
        <v>77</v>
      </c>
      <c r="AY191" s="240" t="s">
        <v>133</v>
      </c>
    </row>
    <row r="192" s="2" customFormat="1" ht="44.25" customHeight="1">
      <c r="A192" s="39"/>
      <c r="B192" s="40"/>
      <c r="C192" s="205" t="s">
        <v>310</v>
      </c>
      <c r="D192" s="205" t="s">
        <v>135</v>
      </c>
      <c r="E192" s="206" t="s">
        <v>311</v>
      </c>
      <c r="F192" s="207" t="s">
        <v>312</v>
      </c>
      <c r="G192" s="208" t="s">
        <v>138</v>
      </c>
      <c r="H192" s="209">
        <v>183.19999999999999</v>
      </c>
      <c r="I192" s="210"/>
      <c r="J192" s="211">
        <f>ROUND(I192*H192,2)</f>
        <v>0</v>
      </c>
      <c r="K192" s="207" t="s">
        <v>139</v>
      </c>
      <c r="L192" s="45"/>
      <c r="M192" s="212" t="s">
        <v>19</v>
      </c>
      <c r="N192" s="213" t="s">
        <v>40</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140</v>
      </c>
      <c r="AT192" s="216" t="s">
        <v>135</v>
      </c>
      <c r="AU192" s="216" t="s">
        <v>79</v>
      </c>
      <c r="AY192" s="18" t="s">
        <v>133</v>
      </c>
      <c r="BE192" s="217">
        <f>IF(N192="základní",J192,0)</f>
        <v>0</v>
      </c>
      <c r="BF192" s="217">
        <f>IF(N192="snížená",J192,0)</f>
        <v>0</v>
      </c>
      <c r="BG192" s="217">
        <f>IF(N192="zákl. přenesená",J192,0)</f>
        <v>0</v>
      </c>
      <c r="BH192" s="217">
        <f>IF(N192="sníž. přenesená",J192,0)</f>
        <v>0</v>
      </c>
      <c r="BI192" s="217">
        <f>IF(N192="nulová",J192,0)</f>
        <v>0</v>
      </c>
      <c r="BJ192" s="18" t="s">
        <v>77</v>
      </c>
      <c r="BK192" s="217">
        <f>ROUND(I192*H192,2)</f>
        <v>0</v>
      </c>
      <c r="BL192" s="18" t="s">
        <v>140</v>
      </c>
      <c r="BM192" s="216" t="s">
        <v>313</v>
      </c>
    </row>
    <row r="193" s="13" customFormat="1">
      <c r="A193" s="13"/>
      <c r="B193" s="218"/>
      <c r="C193" s="219"/>
      <c r="D193" s="220" t="s">
        <v>142</v>
      </c>
      <c r="E193" s="221" t="s">
        <v>19</v>
      </c>
      <c r="F193" s="222" t="s">
        <v>314</v>
      </c>
      <c r="G193" s="219"/>
      <c r="H193" s="223">
        <v>183.19999999999999</v>
      </c>
      <c r="I193" s="224"/>
      <c r="J193" s="219"/>
      <c r="K193" s="219"/>
      <c r="L193" s="225"/>
      <c r="M193" s="226"/>
      <c r="N193" s="227"/>
      <c r="O193" s="227"/>
      <c r="P193" s="227"/>
      <c r="Q193" s="227"/>
      <c r="R193" s="227"/>
      <c r="S193" s="227"/>
      <c r="T193" s="228"/>
      <c r="U193" s="13"/>
      <c r="V193" s="13"/>
      <c r="W193" s="13"/>
      <c r="X193" s="13"/>
      <c r="Y193" s="13"/>
      <c r="Z193" s="13"/>
      <c r="AA193" s="13"/>
      <c r="AB193" s="13"/>
      <c r="AC193" s="13"/>
      <c r="AD193" s="13"/>
      <c r="AE193" s="13"/>
      <c r="AT193" s="229" t="s">
        <v>142</v>
      </c>
      <c r="AU193" s="229" t="s">
        <v>79</v>
      </c>
      <c r="AV193" s="13" t="s">
        <v>79</v>
      </c>
      <c r="AW193" s="13" t="s">
        <v>31</v>
      </c>
      <c r="AX193" s="13" t="s">
        <v>69</v>
      </c>
      <c r="AY193" s="229" t="s">
        <v>133</v>
      </c>
    </row>
    <row r="194" s="14" customFormat="1">
      <c r="A194" s="14"/>
      <c r="B194" s="230"/>
      <c r="C194" s="231"/>
      <c r="D194" s="220" t="s">
        <v>142</v>
      </c>
      <c r="E194" s="232" t="s">
        <v>19</v>
      </c>
      <c r="F194" s="233" t="s">
        <v>144</v>
      </c>
      <c r="G194" s="231"/>
      <c r="H194" s="234">
        <v>183.19999999999999</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142</v>
      </c>
      <c r="AU194" s="240" t="s">
        <v>79</v>
      </c>
      <c r="AV194" s="14" t="s">
        <v>140</v>
      </c>
      <c r="AW194" s="14" t="s">
        <v>31</v>
      </c>
      <c r="AX194" s="14" t="s">
        <v>77</v>
      </c>
      <c r="AY194" s="240" t="s">
        <v>133</v>
      </c>
    </row>
    <row r="195" s="12" customFormat="1" ht="22.8" customHeight="1">
      <c r="A195" s="12"/>
      <c r="B195" s="189"/>
      <c r="C195" s="190"/>
      <c r="D195" s="191" t="s">
        <v>68</v>
      </c>
      <c r="E195" s="203" t="s">
        <v>315</v>
      </c>
      <c r="F195" s="203" t="s">
        <v>316</v>
      </c>
      <c r="G195" s="190"/>
      <c r="H195" s="190"/>
      <c r="I195" s="193"/>
      <c r="J195" s="204">
        <f>BK195</f>
        <v>0</v>
      </c>
      <c r="K195" s="190"/>
      <c r="L195" s="195"/>
      <c r="M195" s="196"/>
      <c r="N195" s="197"/>
      <c r="O195" s="197"/>
      <c r="P195" s="198">
        <f>SUM(P196:P246)</f>
        <v>0</v>
      </c>
      <c r="Q195" s="197"/>
      <c r="R195" s="198">
        <f>SUM(R196:R246)</f>
        <v>0</v>
      </c>
      <c r="S195" s="197"/>
      <c r="T195" s="199">
        <f>SUM(T196:T246)</f>
        <v>0</v>
      </c>
      <c r="U195" s="12"/>
      <c r="V195" s="12"/>
      <c r="W195" s="12"/>
      <c r="X195" s="12"/>
      <c r="Y195" s="12"/>
      <c r="Z195" s="12"/>
      <c r="AA195" s="12"/>
      <c r="AB195" s="12"/>
      <c r="AC195" s="12"/>
      <c r="AD195" s="12"/>
      <c r="AE195" s="12"/>
      <c r="AR195" s="200" t="s">
        <v>77</v>
      </c>
      <c r="AT195" s="201" t="s">
        <v>68</v>
      </c>
      <c r="AU195" s="201" t="s">
        <v>77</v>
      </c>
      <c r="AY195" s="200" t="s">
        <v>133</v>
      </c>
      <c r="BK195" s="202">
        <f>SUM(BK196:BK246)</f>
        <v>0</v>
      </c>
    </row>
    <row r="196" s="2" customFormat="1" ht="24.15" customHeight="1">
      <c r="A196" s="39"/>
      <c r="B196" s="40"/>
      <c r="C196" s="205" t="s">
        <v>317</v>
      </c>
      <c r="D196" s="205" t="s">
        <v>135</v>
      </c>
      <c r="E196" s="206" t="s">
        <v>318</v>
      </c>
      <c r="F196" s="207" t="s">
        <v>319</v>
      </c>
      <c r="G196" s="208" t="s">
        <v>320</v>
      </c>
      <c r="H196" s="209">
        <v>0.81999999999999995</v>
      </c>
      <c r="I196" s="210"/>
      <c r="J196" s="211">
        <f>ROUND(I196*H196,2)</f>
        <v>0</v>
      </c>
      <c r="K196" s="207" t="s">
        <v>139</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135</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140</v>
      </c>
      <c r="BM196" s="216" t="s">
        <v>321</v>
      </c>
    </row>
    <row r="197" s="13" customFormat="1">
      <c r="A197" s="13"/>
      <c r="B197" s="218"/>
      <c r="C197" s="219"/>
      <c r="D197" s="220" t="s">
        <v>142</v>
      </c>
      <c r="E197" s="221" t="s">
        <v>19</v>
      </c>
      <c r="F197" s="222" t="s">
        <v>322</v>
      </c>
      <c r="G197" s="219"/>
      <c r="H197" s="223">
        <v>0.81999999999999995</v>
      </c>
      <c r="I197" s="224"/>
      <c r="J197" s="219"/>
      <c r="K197" s="219"/>
      <c r="L197" s="225"/>
      <c r="M197" s="226"/>
      <c r="N197" s="227"/>
      <c r="O197" s="227"/>
      <c r="P197" s="227"/>
      <c r="Q197" s="227"/>
      <c r="R197" s="227"/>
      <c r="S197" s="227"/>
      <c r="T197" s="228"/>
      <c r="U197" s="13"/>
      <c r="V197" s="13"/>
      <c r="W197" s="13"/>
      <c r="X197" s="13"/>
      <c r="Y197" s="13"/>
      <c r="Z197" s="13"/>
      <c r="AA197" s="13"/>
      <c r="AB197" s="13"/>
      <c r="AC197" s="13"/>
      <c r="AD197" s="13"/>
      <c r="AE197" s="13"/>
      <c r="AT197" s="229" t="s">
        <v>142</v>
      </c>
      <c r="AU197" s="229" t="s">
        <v>79</v>
      </c>
      <c r="AV197" s="13" t="s">
        <v>79</v>
      </c>
      <c r="AW197" s="13" t="s">
        <v>31</v>
      </c>
      <c r="AX197" s="13" t="s">
        <v>69</v>
      </c>
      <c r="AY197" s="229" t="s">
        <v>133</v>
      </c>
    </row>
    <row r="198" s="14" customFormat="1">
      <c r="A198" s="14"/>
      <c r="B198" s="230"/>
      <c r="C198" s="231"/>
      <c r="D198" s="220" t="s">
        <v>142</v>
      </c>
      <c r="E198" s="232" t="s">
        <v>19</v>
      </c>
      <c r="F198" s="233" t="s">
        <v>144</v>
      </c>
      <c r="G198" s="231"/>
      <c r="H198" s="234">
        <v>0.81999999999999995</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142</v>
      </c>
      <c r="AU198" s="240" t="s">
        <v>79</v>
      </c>
      <c r="AV198" s="14" t="s">
        <v>140</v>
      </c>
      <c r="AW198" s="14" t="s">
        <v>31</v>
      </c>
      <c r="AX198" s="14" t="s">
        <v>77</v>
      </c>
      <c r="AY198" s="240" t="s">
        <v>133</v>
      </c>
    </row>
    <row r="199" s="2" customFormat="1" ht="24.15" customHeight="1">
      <c r="A199" s="39"/>
      <c r="B199" s="40"/>
      <c r="C199" s="205" t="s">
        <v>323</v>
      </c>
      <c r="D199" s="205" t="s">
        <v>135</v>
      </c>
      <c r="E199" s="206" t="s">
        <v>324</v>
      </c>
      <c r="F199" s="207" t="s">
        <v>325</v>
      </c>
      <c r="G199" s="208" t="s">
        <v>320</v>
      </c>
      <c r="H199" s="209">
        <v>232.48599999999999</v>
      </c>
      <c r="I199" s="210"/>
      <c r="J199" s="211">
        <f>ROUND(I199*H199,2)</f>
        <v>0</v>
      </c>
      <c r="K199" s="207" t="s">
        <v>19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326</v>
      </c>
    </row>
    <row r="200" s="13" customFormat="1">
      <c r="A200" s="13"/>
      <c r="B200" s="218"/>
      <c r="C200" s="219"/>
      <c r="D200" s="220" t="s">
        <v>142</v>
      </c>
      <c r="E200" s="221" t="s">
        <v>19</v>
      </c>
      <c r="F200" s="222" t="s">
        <v>327</v>
      </c>
      <c r="G200" s="219"/>
      <c r="H200" s="223">
        <v>38.609000000000002</v>
      </c>
      <c r="I200" s="224"/>
      <c r="J200" s="219"/>
      <c r="K200" s="219"/>
      <c r="L200" s="225"/>
      <c r="M200" s="226"/>
      <c r="N200" s="227"/>
      <c r="O200" s="227"/>
      <c r="P200" s="227"/>
      <c r="Q200" s="227"/>
      <c r="R200" s="227"/>
      <c r="S200" s="227"/>
      <c r="T200" s="228"/>
      <c r="U200" s="13"/>
      <c r="V200" s="13"/>
      <c r="W200" s="13"/>
      <c r="X200" s="13"/>
      <c r="Y200" s="13"/>
      <c r="Z200" s="13"/>
      <c r="AA200" s="13"/>
      <c r="AB200" s="13"/>
      <c r="AC200" s="13"/>
      <c r="AD200" s="13"/>
      <c r="AE200" s="13"/>
      <c r="AT200" s="229" t="s">
        <v>142</v>
      </c>
      <c r="AU200" s="229" t="s">
        <v>79</v>
      </c>
      <c r="AV200" s="13" t="s">
        <v>79</v>
      </c>
      <c r="AW200" s="13" t="s">
        <v>31</v>
      </c>
      <c r="AX200" s="13" t="s">
        <v>69</v>
      </c>
      <c r="AY200" s="229" t="s">
        <v>133</v>
      </c>
    </row>
    <row r="201" s="13" customFormat="1">
      <c r="A201" s="13"/>
      <c r="B201" s="218"/>
      <c r="C201" s="219"/>
      <c r="D201" s="220" t="s">
        <v>142</v>
      </c>
      <c r="E201" s="221" t="s">
        <v>19</v>
      </c>
      <c r="F201" s="222" t="s">
        <v>328</v>
      </c>
      <c r="G201" s="219"/>
      <c r="H201" s="223">
        <v>13.792</v>
      </c>
      <c r="I201" s="224"/>
      <c r="J201" s="219"/>
      <c r="K201" s="219"/>
      <c r="L201" s="225"/>
      <c r="M201" s="226"/>
      <c r="N201" s="227"/>
      <c r="O201" s="227"/>
      <c r="P201" s="227"/>
      <c r="Q201" s="227"/>
      <c r="R201" s="227"/>
      <c r="S201" s="227"/>
      <c r="T201" s="228"/>
      <c r="U201" s="13"/>
      <c r="V201" s="13"/>
      <c r="W201" s="13"/>
      <c r="X201" s="13"/>
      <c r="Y201" s="13"/>
      <c r="Z201" s="13"/>
      <c r="AA201" s="13"/>
      <c r="AB201" s="13"/>
      <c r="AC201" s="13"/>
      <c r="AD201" s="13"/>
      <c r="AE201" s="13"/>
      <c r="AT201" s="229" t="s">
        <v>142</v>
      </c>
      <c r="AU201" s="229" t="s">
        <v>79</v>
      </c>
      <c r="AV201" s="13" t="s">
        <v>79</v>
      </c>
      <c r="AW201" s="13" t="s">
        <v>31</v>
      </c>
      <c r="AX201" s="13" t="s">
        <v>69</v>
      </c>
      <c r="AY201" s="229" t="s">
        <v>133</v>
      </c>
    </row>
    <row r="202" s="13" customFormat="1">
      <c r="A202" s="13"/>
      <c r="B202" s="218"/>
      <c r="C202" s="219"/>
      <c r="D202" s="220" t="s">
        <v>142</v>
      </c>
      <c r="E202" s="221" t="s">
        <v>19</v>
      </c>
      <c r="F202" s="222" t="s">
        <v>329</v>
      </c>
      <c r="G202" s="219"/>
      <c r="H202" s="223">
        <v>2.1680000000000001</v>
      </c>
      <c r="I202" s="224"/>
      <c r="J202" s="219"/>
      <c r="K202" s="219"/>
      <c r="L202" s="225"/>
      <c r="M202" s="226"/>
      <c r="N202" s="227"/>
      <c r="O202" s="227"/>
      <c r="P202" s="227"/>
      <c r="Q202" s="227"/>
      <c r="R202" s="227"/>
      <c r="S202" s="227"/>
      <c r="T202" s="228"/>
      <c r="U202" s="13"/>
      <c r="V202" s="13"/>
      <c r="W202" s="13"/>
      <c r="X202" s="13"/>
      <c r="Y202" s="13"/>
      <c r="Z202" s="13"/>
      <c r="AA202" s="13"/>
      <c r="AB202" s="13"/>
      <c r="AC202" s="13"/>
      <c r="AD202" s="13"/>
      <c r="AE202" s="13"/>
      <c r="AT202" s="229" t="s">
        <v>142</v>
      </c>
      <c r="AU202" s="229" t="s">
        <v>79</v>
      </c>
      <c r="AV202" s="13" t="s">
        <v>79</v>
      </c>
      <c r="AW202" s="13" t="s">
        <v>31</v>
      </c>
      <c r="AX202" s="13" t="s">
        <v>69</v>
      </c>
      <c r="AY202" s="229" t="s">
        <v>133</v>
      </c>
    </row>
    <row r="203" s="13" customFormat="1">
      <c r="A203" s="13"/>
      <c r="B203" s="218"/>
      <c r="C203" s="219"/>
      <c r="D203" s="220" t="s">
        <v>142</v>
      </c>
      <c r="E203" s="221" t="s">
        <v>19</v>
      </c>
      <c r="F203" s="222" t="s">
        <v>330</v>
      </c>
      <c r="G203" s="219"/>
      <c r="H203" s="223">
        <v>18.126999999999999</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142</v>
      </c>
      <c r="AU203" s="229" t="s">
        <v>79</v>
      </c>
      <c r="AV203" s="13" t="s">
        <v>79</v>
      </c>
      <c r="AW203" s="13" t="s">
        <v>31</v>
      </c>
      <c r="AX203" s="13" t="s">
        <v>69</v>
      </c>
      <c r="AY203" s="229" t="s">
        <v>133</v>
      </c>
    </row>
    <row r="204" s="13" customFormat="1">
      <c r="A204" s="13"/>
      <c r="B204" s="218"/>
      <c r="C204" s="219"/>
      <c r="D204" s="220" t="s">
        <v>142</v>
      </c>
      <c r="E204" s="221" t="s">
        <v>19</v>
      </c>
      <c r="F204" s="222" t="s">
        <v>331</v>
      </c>
      <c r="G204" s="219"/>
      <c r="H204" s="223">
        <v>154.68799999999999</v>
      </c>
      <c r="I204" s="224"/>
      <c r="J204" s="219"/>
      <c r="K204" s="219"/>
      <c r="L204" s="225"/>
      <c r="M204" s="226"/>
      <c r="N204" s="227"/>
      <c r="O204" s="227"/>
      <c r="P204" s="227"/>
      <c r="Q204" s="227"/>
      <c r="R204" s="227"/>
      <c r="S204" s="227"/>
      <c r="T204" s="228"/>
      <c r="U204" s="13"/>
      <c r="V204" s="13"/>
      <c r="W204" s="13"/>
      <c r="X204" s="13"/>
      <c r="Y204" s="13"/>
      <c r="Z204" s="13"/>
      <c r="AA204" s="13"/>
      <c r="AB204" s="13"/>
      <c r="AC204" s="13"/>
      <c r="AD204" s="13"/>
      <c r="AE204" s="13"/>
      <c r="AT204" s="229" t="s">
        <v>142</v>
      </c>
      <c r="AU204" s="229" t="s">
        <v>79</v>
      </c>
      <c r="AV204" s="13" t="s">
        <v>79</v>
      </c>
      <c r="AW204" s="13" t="s">
        <v>31</v>
      </c>
      <c r="AX204" s="13" t="s">
        <v>69</v>
      </c>
      <c r="AY204" s="229" t="s">
        <v>133</v>
      </c>
    </row>
    <row r="205" s="13" customFormat="1">
      <c r="A205" s="13"/>
      <c r="B205" s="218"/>
      <c r="C205" s="219"/>
      <c r="D205" s="220" t="s">
        <v>142</v>
      </c>
      <c r="E205" s="221" t="s">
        <v>19</v>
      </c>
      <c r="F205" s="222" t="s">
        <v>332</v>
      </c>
      <c r="G205" s="219"/>
      <c r="H205" s="223">
        <v>0.161</v>
      </c>
      <c r="I205" s="224"/>
      <c r="J205" s="219"/>
      <c r="K205" s="219"/>
      <c r="L205" s="225"/>
      <c r="M205" s="226"/>
      <c r="N205" s="227"/>
      <c r="O205" s="227"/>
      <c r="P205" s="227"/>
      <c r="Q205" s="227"/>
      <c r="R205" s="227"/>
      <c r="S205" s="227"/>
      <c r="T205" s="228"/>
      <c r="U205" s="13"/>
      <c r="V205" s="13"/>
      <c r="W205" s="13"/>
      <c r="X205" s="13"/>
      <c r="Y205" s="13"/>
      <c r="Z205" s="13"/>
      <c r="AA205" s="13"/>
      <c r="AB205" s="13"/>
      <c r="AC205" s="13"/>
      <c r="AD205" s="13"/>
      <c r="AE205" s="13"/>
      <c r="AT205" s="229" t="s">
        <v>142</v>
      </c>
      <c r="AU205" s="229" t="s">
        <v>79</v>
      </c>
      <c r="AV205" s="13" t="s">
        <v>79</v>
      </c>
      <c r="AW205" s="13" t="s">
        <v>31</v>
      </c>
      <c r="AX205" s="13" t="s">
        <v>69</v>
      </c>
      <c r="AY205" s="229" t="s">
        <v>133</v>
      </c>
    </row>
    <row r="206" s="13" customFormat="1">
      <c r="A206" s="13"/>
      <c r="B206" s="218"/>
      <c r="C206" s="219"/>
      <c r="D206" s="220" t="s">
        <v>142</v>
      </c>
      <c r="E206" s="221" t="s">
        <v>19</v>
      </c>
      <c r="F206" s="222" t="s">
        <v>333</v>
      </c>
      <c r="G206" s="219"/>
      <c r="H206" s="223">
        <v>0.621</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142</v>
      </c>
      <c r="AU206" s="229" t="s">
        <v>79</v>
      </c>
      <c r="AV206" s="13" t="s">
        <v>79</v>
      </c>
      <c r="AW206" s="13" t="s">
        <v>31</v>
      </c>
      <c r="AX206" s="13" t="s">
        <v>69</v>
      </c>
      <c r="AY206" s="229" t="s">
        <v>133</v>
      </c>
    </row>
    <row r="207" s="13" customFormat="1">
      <c r="A207" s="13"/>
      <c r="B207" s="218"/>
      <c r="C207" s="219"/>
      <c r="D207" s="220" t="s">
        <v>142</v>
      </c>
      <c r="E207" s="221" t="s">
        <v>19</v>
      </c>
      <c r="F207" s="222" t="s">
        <v>334</v>
      </c>
      <c r="G207" s="219"/>
      <c r="H207" s="223">
        <v>4.2320000000000002</v>
      </c>
      <c r="I207" s="224"/>
      <c r="J207" s="219"/>
      <c r="K207" s="219"/>
      <c r="L207" s="225"/>
      <c r="M207" s="226"/>
      <c r="N207" s="227"/>
      <c r="O207" s="227"/>
      <c r="P207" s="227"/>
      <c r="Q207" s="227"/>
      <c r="R207" s="227"/>
      <c r="S207" s="227"/>
      <c r="T207" s="228"/>
      <c r="U207" s="13"/>
      <c r="V207" s="13"/>
      <c r="W207" s="13"/>
      <c r="X207" s="13"/>
      <c r="Y207" s="13"/>
      <c r="Z207" s="13"/>
      <c r="AA207" s="13"/>
      <c r="AB207" s="13"/>
      <c r="AC207" s="13"/>
      <c r="AD207" s="13"/>
      <c r="AE207" s="13"/>
      <c r="AT207" s="229" t="s">
        <v>142</v>
      </c>
      <c r="AU207" s="229" t="s">
        <v>79</v>
      </c>
      <c r="AV207" s="13" t="s">
        <v>79</v>
      </c>
      <c r="AW207" s="13" t="s">
        <v>31</v>
      </c>
      <c r="AX207" s="13" t="s">
        <v>69</v>
      </c>
      <c r="AY207" s="229" t="s">
        <v>133</v>
      </c>
    </row>
    <row r="208" s="13" customFormat="1">
      <c r="A208" s="13"/>
      <c r="B208" s="218"/>
      <c r="C208" s="219"/>
      <c r="D208" s="220" t="s">
        <v>142</v>
      </c>
      <c r="E208" s="221" t="s">
        <v>19</v>
      </c>
      <c r="F208" s="222" t="s">
        <v>335</v>
      </c>
      <c r="G208" s="219"/>
      <c r="H208" s="223">
        <v>0.087999999999999995</v>
      </c>
      <c r="I208" s="224"/>
      <c r="J208" s="219"/>
      <c r="K208" s="219"/>
      <c r="L208" s="225"/>
      <c r="M208" s="226"/>
      <c r="N208" s="227"/>
      <c r="O208" s="227"/>
      <c r="P208" s="227"/>
      <c r="Q208" s="227"/>
      <c r="R208" s="227"/>
      <c r="S208" s="227"/>
      <c r="T208" s="228"/>
      <c r="U208" s="13"/>
      <c r="V208" s="13"/>
      <c r="W208" s="13"/>
      <c r="X208" s="13"/>
      <c r="Y208" s="13"/>
      <c r="Z208" s="13"/>
      <c r="AA208" s="13"/>
      <c r="AB208" s="13"/>
      <c r="AC208" s="13"/>
      <c r="AD208" s="13"/>
      <c r="AE208" s="13"/>
      <c r="AT208" s="229" t="s">
        <v>142</v>
      </c>
      <c r="AU208" s="229" t="s">
        <v>79</v>
      </c>
      <c r="AV208" s="13" t="s">
        <v>79</v>
      </c>
      <c r="AW208" s="13" t="s">
        <v>31</v>
      </c>
      <c r="AX208" s="13" t="s">
        <v>69</v>
      </c>
      <c r="AY208" s="229" t="s">
        <v>133</v>
      </c>
    </row>
    <row r="209" s="14" customFormat="1">
      <c r="A209" s="14"/>
      <c r="B209" s="230"/>
      <c r="C209" s="231"/>
      <c r="D209" s="220" t="s">
        <v>142</v>
      </c>
      <c r="E209" s="232" t="s">
        <v>19</v>
      </c>
      <c r="F209" s="233" t="s">
        <v>144</v>
      </c>
      <c r="G209" s="231"/>
      <c r="H209" s="234">
        <v>232.48599999999999</v>
      </c>
      <c r="I209" s="235"/>
      <c r="J209" s="231"/>
      <c r="K209" s="231"/>
      <c r="L209" s="236"/>
      <c r="M209" s="237"/>
      <c r="N209" s="238"/>
      <c r="O209" s="238"/>
      <c r="P209" s="238"/>
      <c r="Q209" s="238"/>
      <c r="R209" s="238"/>
      <c r="S209" s="238"/>
      <c r="T209" s="239"/>
      <c r="U209" s="14"/>
      <c r="V209" s="14"/>
      <c r="W209" s="14"/>
      <c r="X209" s="14"/>
      <c r="Y209" s="14"/>
      <c r="Z209" s="14"/>
      <c r="AA209" s="14"/>
      <c r="AB209" s="14"/>
      <c r="AC209" s="14"/>
      <c r="AD209" s="14"/>
      <c r="AE209" s="14"/>
      <c r="AT209" s="240" t="s">
        <v>142</v>
      </c>
      <c r="AU209" s="240" t="s">
        <v>79</v>
      </c>
      <c r="AV209" s="14" t="s">
        <v>140</v>
      </c>
      <c r="AW209" s="14" t="s">
        <v>31</v>
      </c>
      <c r="AX209" s="14" t="s">
        <v>77</v>
      </c>
      <c r="AY209" s="240" t="s">
        <v>133</v>
      </c>
    </row>
    <row r="210" s="2" customFormat="1" ht="24.15" customHeight="1">
      <c r="A210" s="39"/>
      <c r="B210" s="40"/>
      <c r="C210" s="205" t="s">
        <v>336</v>
      </c>
      <c r="D210" s="205" t="s">
        <v>135</v>
      </c>
      <c r="E210" s="206" t="s">
        <v>337</v>
      </c>
      <c r="F210" s="207" t="s">
        <v>338</v>
      </c>
      <c r="G210" s="208" t="s">
        <v>320</v>
      </c>
      <c r="H210" s="209">
        <v>2572.335</v>
      </c>
      <c r="I210" s="210"/>
      <c r="J210" s="211">
        <f>ROUND(I210*H210,2)</f>
        <v>0</v>
      </c>
      <c r="K210" s="207" t="s">
        <v>19</v>
      </c>
      <c r="L210" s="45"/>
      <c r="M210" s="212" t="s">
        <v>19</v>
      </c>
      <c r="N210" s="213" t="s">
        <v>40</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140</v>
      </c>
      <c r="AT210" s="216" t="s">
        <v>135</v>
      </c>
      <c r="AU210" s="216" t="s">
        <v>79</v>
      </c>
      <c r="AY210" s="18" t="s">
        <v>133</v>
      </c>
      <c r="BE210" s="217">
        <f>IF(N210="základní",J210,0)</f>
        <v>0</v>
      </c>
      <c r="BF210" s="217">
        <f>IF(N210="snížená",J210,0)</f>
        <v>0</v>
      </c>
      <c r="BG210" s="217">
        <f>IF(N210="zákl. přenesená",J210,0)</f>
        <v>0</v>
      </c>
      <c r="BH210" s="217">
        <f>IF(N210="sníž. přenesená",J210,0)</f>
        <v>0</v>
      </c>
      <c r="BI210" s="217">
        <f>IF(N210="nulová",J210,0)</f>
        <v>0</v>
      </c>
      <c r="BJ210" s="18" t="s">
        <v>77</v>
      </c>
      <c r="BK210" s="217">
        <f>ROUND(I210*H210,2)</f>
        <v>0</v>
      </c>
      <c r="BL210" s="18" t="s">
        <v>140</v>
      </c>
      <c r="BM210" s="216" t="s">
        <v>339</v>
      </c>
    </row>
    <row r="211" s="13" customFormat="1">
      <c r="A211" s="13"/>
      <c r="B211" s="218"/>
      <c r="C211" s="219"/>
      <c r="D211" s="220" t="s">
        <v>142</v>
      </c>
      <c r="E211" s="221" t="s">
        <v>19</v>
      </c>
      <c r="F211" s="222" t="s">
        <v>340</v>
      </c>
      <c r="G211" s="219"/>
      <c r="H211" s="223">
        <v>2572.335</v>
      </c>
      <c r="I211" s="224"/>
      <c r="J211" s="219"/>
      <c r="K211" s="219"/>
      <c r="L211" s="225"/>
      <c r="M211" s="226"/>
      <c r="N211" s="227"/>
      <c r="O211" s="227"/>
      <c r="P211" s="227"/>
      <c r="Q211" s="227"/>
      <c r="R211" s="227"/>
      <c r="S211" s="227"/>
      <c r="T211" s="228"/>
      <c r="U211" s="13"/>
      <c r="V211" s="13"/>
      <c r="W211" s="13"/>
      <c r="X211" s="13"/>
      <c r="Y211" s="13"/>
      <c r="Z211" s="13"/>
      <c r="AA211" s="13"/>
      <c r="AB211" s="13"/>
      <c r="AC211" s="13"/>
      <c r="AD211" s="13"/>
      <c r="AE211" s="13"/>
      <c r="AT211" s="229" t="s">
        <v>142</v>
      </c>
      <c r="AU211" s="229" t="s">
        <v>79</v>
      </c>
      <c r="AV211" s="13" t="s">
        <v>79</v>
      </c>
      <c r="AW211" s="13" t="s">
        <v>31</v>
      </c>
      <c r="AX211" s="13" t="s">
        <v>69</v>
      </c>
      <c r="AY211" s="229" t="s">
        <v>133</v>
      </c>
    </row>
    <row r="212" s="14" customFormat="1">
      <c r="A212" s="14"/>
      <c r="B212" s="230"/>
      <c r="C212" s="231"/>
      <c r="D212" s="220" t="s">
        <v>142</v>
      </c>
      <c r="E212" s="232" t="s">
        <v>19</v>
      </c>
      <c r="F212" s="233" t="s">
        <v>144</v>
      </c>
      <c r="G212" s="231"/>
      <c r="H212" s="234">
        <v>2572.335</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142</v>
      </c>
      <c r="AU212" s="240" t="s">
        <v>79</v>
      </c>
      <c r="AV212" s="14" t="s">
        <v>140</v>
      </c>
      <c r="AW212" s="14" t="s">
        <v>31</v>
      </c>
      <c r="AX212" s="14" t="s">
        <v>77</v>
      </c>
      <c r="AY212" s="240" t="s">
        <v>133</v>
      </c>
    </row>
    <row r="213" s="2" customFormat="1" ht="16.5" customHeight="1">
      <c r="A213" s="39"/>
      <c r="B213" s="40"/>
      <c r="C213" s="205" t="s">
        <v>341</v>
      </c>
      <c r="D213" s="205" t="s">
        <v>135</v>
      </c>
      <c r="E213" s="206" t="s">
        <v>342</v>
      </c>
      <c r="F213" s="207" t="s">
        <v>343</v>
      </c>
      <c r="G213" s="208" t="s">
        <v>320</v>
      </c>
      <c r="H213" s="209">
        <v>419.22899999999998</v>
      </c>
      <c r="I213" s="210"/>
      <c r="J213" s="211">
        <f>ROUND(I213*H213,2)</f>
        <v>0</v>
      </c>
      <c r="K213" s="207" t="s">
        <v>19</v>
      </c>
      <c r="L213" s="45"/>
      <c r="M213" s="212" t="s">
        <v>19</v>
      </c>
      <c r="N213" s="213" t="s">
        <v>40</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140</v>
      </c>
      <c r="AT213" s="216" t="s">
        <v>135</v>
      </c>
      <c r="AU213" s="216" t="s">
        <v>79</v>
      </c>
      <c r="AY213" s="18" t="s">
        <v>133</v>
      </c>
      <c r="BE213" s="217">
        <f>IF(N213="základní",J213,0)</f>
        <v>0</v>
      </c>
      <c r="BF213" s="217">
        <f>IF(N213="snížená",J213,0)</f>
        <v>0</v>
      </c>
      <c r="BG213" s="217">
        <f>IF(N213="zákl. přenesená",J213,0)</f>
        <v>0</v>
      </c>
      <c r="BH213" s="217">
        <f>IF(N213="sníž. přenesená",J213,0)</f>
        <v>0</v>
      </c>
      <c r="BI213" s="217">
        <f>IF(N213="nulová",J213,0)</f>
        <v>0</v>
      </c>
      <c r="BJ213" s="18" t="s">
        <v>77</v>
      </c>
      <c r="BK213" s="217">
        <f>ROUND(I213*H213,2)</f>
        <v>0</v>
      </c>
      <c r="BL213" s="18" t="s">
        <v>140</v>
      </c>
      <c r="BM213" s="216" t="s">
        <v>344</v>
      </c>
    </row>
    <row r="214" s="13" customFormat="1">
      <c r="A214" s="13"/>
      <c r="B214" s="218"/>
      <c r="C214" s="219"/>
      <c r="D214" s="220" t="s">
        <v>142</v>
      </c>
      <c r="E214" s="221" t="s">
        <v>19</v>
      </c>
      <c r="F214" s="222" t="s">
        <v>345</v>
      </c>
      <c r="G214" s="219"/>
      <c r="H214" s="223">
        <v>12.869999999999999</v>
      </c>
      <c r="I214" s="224"/>
      <c r="J214" s="219"/>
      <c r="K214" s="219"/>
      <c r="L214" s="225"/>
      <c r="M214" s="226"/>
      <c r="N214" s="227"/>
      <c r="O214" s="227"/>
      <c r="P214" s="227"/>
      <c r="Q214" s="227"/>
      <c r="R214" s="227"/>
      <c r="S214" s="227"/>
      <c r="T214" s="228"/>
      <c r="U214" s="13"/>
      <c r="V214" s="13"/>
      <c r="W214" s="13"/>
      <c r="X214" s="13"/>
      <c r="Y214" s="13"/>
      <c r="Z214" s="13"/>
      <c r="AA214" s="13"/>
      <c r="AB214" s="13"/>
      <c r="AC214" s="13"/>
      <c r="AD214" s="13"/>
      <c r="AE214" s="13"/>
      <c r="AT214" s="229" t="s">
        <v>142</v>
      </c>
      <c r="AU214" s="229" t="s">
        <v>79</v>
      </c>
      <c r="AV214" s="13" t="s">
        <v>79</v>
      </c>
      <c r="AW214" s="13" t="s">
        <v>31</v>
      </c>
      <c r="AX214" s="13" t="s">
        <v>69</v>
      </c>
      <c r="AY214" s="229" t="s">
        <v>133</v>
      </c>
    </row>
    <row r="215" s="13" customFormat="1">
      <c r="A215" s="13"/>
      <c r="B215" s="218"/>
      <c r="C215" s="219"/>
      <c r="D215" s="220" t="s">
        <v>142</v>
      </c>
      <c r="E215" s="221" t="s">
        <v>19</v>
      </c>
      <c r="F215" s="222" t="s">
        <v>346</v>
      </c>
      <c r="G215" s="219"/>
      <c r="H215" s="223">
        <v>6.0419999999999998</v>
      </c>
      <c r="I215" s="224"/>
      <c r="J215" s="219"/>
      <c r="K215" s="219"/>
      <c r="L215" s="225"/>
      <c r="M215" s="226"/>
      <c r="N215" s="227"/>
      <c r="O215" s="227"/>
      <c r="P215" s="227"/>
      <c r="Q215" s="227"/>
      <c r="R215" s="227"/>
      <c r="S215" s="227"/>
      <c r="T215" s="228"/>
      <c r="U215" s="13"/>
      <c r="V215" s="13"/>
      <c r="W215" s="13"/>
      <c r="X215" s="13"/>
      <c r="Y215" s="13"/>
      <c r="Z215" s="13"/>
      <c r="AA215" s="13"/>
      <c r="AB215" s="13"/>
      <c r="AC215" s="13"/>
      <c r="AD215" s="13"/>
      <c r="AE215" s="13"/>
      <c r="AT215" s="229" t="s">
        <v>142</v>
      </c>
      <c r="AU215" s="229" t="s">
        <v>79</v>
      </c>
      <c r="AV215" s="13" t="s">
        <v>79</v>
      </c>
      <c r="AW215" s="13" t="s">
        <v>31</v>
      </c>
      <c r="AX215" s="13" t="s">
        <v>69</v>
      </c>
      <c r="AY215" s="229" t="s">
        <v>133</v>
      </c>
    </row>
    <row r="216" s="13" customFormat="1">
      <c r="A216" s="13"/>
      <c r="B216" s="218"/>
      <c r="C216" s="219"/>
      <c r="D216" s="220" t="s">
        <v>142</v>
      </c>
      <c r="E216" s="221" t="s">
        <v>19</v>
      </c>
      <c r="F216" s="222" t="s">
        <v>347</v>
      </c>
      <c r="G216" s="219"/>
      <c r="H216" s="223">
        <v>51.563000000000002</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142</v>
      </c>
      <c r="AU216" s="229" t="s">
        <v>79</v>
      </c>
      <c r="AV216" s="13" t="s">
        <v>79</v>
      </c>
      <c r="AW216" s="13" t="s">
        <v>31</v>
      </c>
      <c r="AX216" s="13" t="s">
        <v>69</v>
      </c>
      <c r="AY216" s="229" t="s">
        <v>133</v>
      </c>
    </row>
    <row r="217" s="13" customFormat="1">
      <c r="A217" s="13"/>
      <c r="B217" s="218"/>
      <c r="C217" s="219"/>
      <c r="D217" s="220" t="s">
        <v>142</v>
      </c>
      <c r="E217" s="221" t="s">
        <v>19</v>
      </c>
      <c r="F217" s="222" t="s">
        <v>348</v>
      </c>
      <c r="G217" s="219"/>
      <c r="H217" s="223">
        <v>3.7719999999999998</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142</v>
      </c>
      <c r="AU217" s="229" t="s">
        <v>79</v>
      </c>
      <c r="AV217" s="13" t="s">
        <v>79</v>
      </c>
      <c r="AW217" s="13" t="s">
        <v>31</v>
      </c>
      <c r="AX217" s="13" t="s">
        <v>69</v>
      </c>
      <c r="AY217" s="229" t="s">
        <v>133</v>
      </c>
    </row>
    <row r="218" s="13" customFormat="1">
      <c r="A218" s="13"/>
      <c r="B218" s="218"/>
      <c r="C218" s="219"/>
      <c r="D218" s="220" t="s">
        <v>142</v>
      </c>
      <c r="E218" s="221" t="s">
        <v>19</v>
      </c>
      <c r="F218" s="222" t="s">
        <v>349</v>
      </c>
      <c r="G218" s="219"/>
      <c r="H218" s="223">
        <v>3.3319999999999999</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142</v>
      </c>
      <c r="AU218" s="229" t="s">
        <v>79</v>
      </c>
      <c r="AV218" s="13" t="s">
        <v>79</v>
      </c>
      <c r="AW218" s="13" t="s">
        <v>31</v>
      </c>
      <c r="AX218" s="13" t="s">
        <v>69</v>
      </c>
      <c r="AY218" s="229" t="s">
        <v>133</v>
      </c>
    </row>
    <row r="219" s="13" customFormat="1">
      <c r="A219" s="13"/>
      <c r="B219" s="218"/>
      <c r="C219" s="219"/>
      <c r="D219" s="220" t="s">
        <v>142</v>
      </c>
      <c r="E219" s="221" t="s">
        <v>19</v>
      </c>
      <c r="F219" s="222" t="s">
        <v>350</v>
      </c>
      <c r="G219" s="219"/>
      <c r="H219" s="223">
        <v>3.8250000000000002</v>
      </c>
      <c r="I219" s="224"/>
      <c r="J219" s="219"/>
      <c r="K219" s="219"/>
      <c r="L219" s="225"/>
      <c r="M219" s="226"/>
      <c r="N219" s="227"/>
      <c r="O219" s="227"/>
      <c r="P219" s="227"/>
      <c r="Q219" s="227"/>
      <c r="R219" s="227"/>
      <c r="S219" s="227"/>
      <c r="T219" s="228"/>
      <c r="U219" s="13"/>
      <c r="V219" s="13"/>
      <c r="W219" s="13"/>
      <c r="X219" s="13"/>
      <c r="Y219" s="13"/>
      <c r="Z219" s="13"/>
      <c r="AA219" s="13"/>
      <c r="AB219" s="13"/>
      <c r="AC219" s="13"/>
      <c r="AD219" s="13"/>
      <c r="AE219" s="13"/>
      <c r="AT219" s="229" t="s">
        <v>142</v>
      </c>
      <c r="AU219" s="229" t="s">
        <v>79</v>
      </c>
      <c r="AV219" s="13" t="s">
        <v>79</v>
      </c>
      <c r="AW219" s="13" t="s">
        <v>31</v>
      </c>
      <c r="AX219" s="13" t="s">
        <v>69</v>
      </c>
      <c r="AY219" s="229" t="s">
        <v>133</v>
      </c>
    </row>
    <row r="220" s="13" customFormat="1">
      <c r="A220" s="13"/>
      <c r="B220" s="218"/>
      <c r="C220" s="219"/>
      <c r="D220" s="220" t="s">
        <v>142</v>
      </c>
      <c r="E220" s="221" t="s">
        <v>19</v>
      </c>
      <c r="F220" s="222" t="s">
        <v>351</v>
      </c>
      <c r="G220" s="219"/>
      <c r="H220" s="223">
        <v>11.682</v>
      </c>
      <c r="I220" s="224"/>
      <c r="J220" s="219"/>
      <c r="K220" s="219"/>
      <c r="L220" s="225"/>
      <c r="M220" s="226"/>
      <c r="N220" s="227"/>
      <c r="O220" s="227"/>
      <c r="P220" s="227"/>
      <c r="Q220" s="227"/>
      <c r="R220" s="227"/>
      <c r="S220" s="227"/>
      <c r="T220" s="228"/>
      <c r="U220" s="13"/>
      <c r="V220" s="13"/>
      <c r="W220" s="13"/>
      <c r="X220" s="13"/>
      <c r="Y220" s="13"/>
      <c r="Z220" s="13"/>
      <c r="AA220" s="13"/>
      <c r="AB220" s="13"/>
      <c r="AC220" s="13"/>
      <c r="AD220" s="13"/>
      <c r="AE220" s="13"/>
      <c r="AT220" s="229" t="s">
        <v>142</v>
      </c>
      <c r="AU220" s="229" t="s">
        <v>79</v>
      </c>
      <c r="AV220" s="13" t="s">
        <v>79</v>
      </c>
      <c r="AW220" s="13" t="s">
        <v>31</v>
      </c>
      <c r="AX220" s="13" t="s">
        <v>69</v>
      </c>
      <c r="AY220" s="229" t="s">
        <v>133</v>
      </c>
    </row>
    <row r="221" s="13" customFormat="1">
      <c r="A221" s="13"/>
      <c r="B221" s="218"/>
      <c r="C221" s="219"/>
      <c r="D221" s="220" t="s">
        <v>142</v>
      </c>
      <c r="E221" s="221" t="s">
        <v>19</v>
      </c>
      <c r="F221" s="222" t="s">
        <v>352</v>
      </c>
      <c r="G221" s="219"/>
      <c r="H221" s="223">
        <v>325.32299999999998</v>
      </c>
      <c r="I221" s="224"/>
      <c r="J221" s="219"/>
      <c r="K221" s="219"/>
      <c r="L221" s="225"/>
      <c r="M221" s="226"/>
      <c r="N221" s="227"/>
      <c r="O221" s="227"/>
      <c r="P221" s="227"/>
      <c r="Q221" s="227"/>
      <c r="R221" s="227"/>
      <c r="S221" s="227"/>
      <c r="T221" s="228"/>
      <c r="U221" s="13"/>
      <c r="V221" s="13"/>
      <c r="W221" s="13"/>
      <c r="X221" s="13"/>
      <c r="Y221" s="13"/>
      <c r="Z221" s="13"/>
      <c r="AA221" s="13"/>
      <c r="AB221" s="13"/>
      <c r="AC221" s="13"/>
      <c r="AD221" s="13"/>
      <c r="AE221" s="13"/>
      <c r="AT221" s="229" t="s">
        <v>142</v>
      </c>
      <c r="AU221" s="229" t="s">
        <v>79</v>
      </c>
      <c r="AV221" s="13" t="s">
        <v>79</v>
      </c>
      <c r="AW221" s="13" t="s">
        <v>31</v>
      </c>
      <c r="AX221" s="13" t="s">
        <v>69</v>
      </c>
      <c r="AY221" s="229" t="s">
        <v>133</v>
      </c>
    </row>
    <row r="222" s="13" customFormat="1">
      <c r="A222" s="13"/>
      <c r="B222" s="218"/>
      <c r="C222" s="219"/>
      <c r="D222" s="220" t="s">
        <v>142</v>
      </c>
      <c r="E222" s="221" t="s">
        <v>19</v>
      </c>
      <c r="F222" s="222" t="s">
        <v>322</v>
      </c>
      <c r="G222" s="219"/>
      <c r="H222" s="223">
        <v>0.81999999999999995</v>
      </c>
      <c r="I222" s="224"/>
      <c r="J222" s="219"/>
      <c r="K222" s="219"/>
      <c r="L222" s="225"/>
      <c r="M222" s="226"/>
      <c r="N222" s="227"/>
      <c r="O222" s="227"/>
      <c r="P222" s="227"/>
      <c r="Q222" s="227"/>
      <c r="R222" s="227"/>
      <c r="S222" s="227"/>
      <c r="T222" s="228"/>
      <c r="U222" s="13"/>
      <c r="V222" s="13"/>
      <c r="W222" s="13"/>
      <c r="X222" s="13"/>
      <c r="Y222" s="13"/>
      <c r="Z222" s="13"/>
      <c r="AA222" s="13"/>
      <c r="AB222" s="13"/>
      <c r="AC222" s="13"/>
      <c r="AD222" s="13"/>
      <c r="AE222" s="13"/>
      <c r="AT222" s="229" t="s">
        <v>142</v>
      </c>
      <c r="AU222" s="229" t="s">
        <v>79</v>
      </c>
      <c r="AV222" s="13" t="s">
        <v>79</v>
      </c>
      <c r="AW222" s="13" t="s">
        <v>31</v>
      </c>
      <c r="AX222" s="13" t="s">
        <v>69</v>
      </c>
      <c r="AY222" s="229" t="s">
        <v>133</v>
      </c>
    </row>
    <row r="223" s="14" customFormat="1">
      <c r="A223" s="14"/>
      <c r="B223" s="230"/>
      <c r="C223" s="231"/>
      <c r="D223" s="220" t="s">
        <v>142</v>
      </c>
      <c r="E223" s="232" t="s">
        <v>19</v>
      </c>
      <c r="F223" s="233" t="s">
        <v>144</v>
      </c>
      <c r="G223" s="231"/>
      <c r="H223" s="234">
        <v>419.22899999999998</v>
      </c>
      <c r="I223" s="235"/>
      <c r="J223" s="231"/>
      <c r="K223" s="231"/>
      <c r="L223" s="236"/>
      <c r="M223" s="237"/>
      <c r="N223" s="238"/>
      <c r="O223" s="238"/>
      <c r="P223" s="238"/>
      <c r="Q223" s="238"/>
      <c r="R223" s="238"/>
      <c r="S223" s="238"/>
      <c r="T223" s="239"/>
      <c r="U223" s="14"/>
      <c r="V223" s="14"/>
      <c r="W223" s="14"/>
      <c r="X223" s="14"/>
      <c r="Y223" s="14"/>
      <c r="Z223" s="14"/>
      <c r="AA223" s="14"/>
      <c r="AB223" s="14"/>
      <c r="AC223" s="14"/>
      <c r="AD223" s="14"/>
      <c r="AE223" s="14"/>
      <c r="AT223" s="240" t="s">
        <v>142</v>
      </c>
      <c r="AU223" s="240" t="s">
        <v>79</v>
      </c>
      <c r="AV223" s="14" t="s">
        <v>140</v>
      </c>
      <c r="AW223" s="14" t="s">
        <v>31</v>
      </c>
      <c r="AX223" s="14" t="s">
        <v>77</v>
      </c>
      <c r="AY223" s="240" t="s">
        <v>133</v>
      </c>
    </row>
    <row r="224" s="2" customFormat="1" ht="24.15" customHeight="1">
      <c r="A224" s="39"/>
      <c r="B224" s="40"/>
      <c r="C224" s="205" t="s">
        <v>353</v>
      </c>
      <c r="D224" s="205" t="s">
        <v>135</v>
      </c>
      <c r="E224" s="206" t="s">
        <v>354</v>
      </c>
      <c r="F224" s="207" t="s">
        <v>355</v>
      </c>
      <c r="G224" s="208" t="s">
        <v>320</v>
      </c>
      <c r="H224" s="209">
        <v>952.90099999999995</v>
      </c>
      <c r="I224" s="210"/>
      <c r="J224" s="211">
        <f>ROUND(I224*H224,2)</f>
        <v>0</v>
      </c>
      <c r="K224" s="207" t="s">
        <v>19</v>
      </c>
      <c r="L224" s="45"/>
      <c r="M224" s="212" t="s">
        <v>19</v>
      </c>
      <c r="N224" s="213" t="s">
        <v>40</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140</v>
      </c>
      <c r="AT224" s="216" t="s">
        <v>135</v>
      </c>
      <c r="AU224" s="216" t="s">
        <v>79</v>
      </c>
      <c r="AY224" s="18" t="s">
        <v>133</v>
      </c>
      <c r="BE224" s="217">
        <f>IF(N224="základní",J224,0)</f>
        <v>0</v>
      </c>
      <c r="BF224" s="217">
        <f>IF(N224="snížená",J224,0)</f>
        <v>0</v>
      </c>
      <c r="BG224" s="217">
        <f>IF(N224="zákl. přenesená",J224,0)</f>
        <v>0</v>
      </c>
      <c r="BH224" s="217">
        <f>IF(N224="sníž. přenesená",J224,0)</f>
        <v>0</v>
      </c>
      <c r="BI224" s="217">
        <f>IF(N224="nulová",J224,0)</f>
        <v>0</v>
      </c>
      <c r="BJ224" s="18" t="s">
        <v>77</v>
      </c>
      <c r="BK224" s="217">
        <f>ROUND(I224*H224,2)</f>
        <v>0</v>
      </c>
      <c r="BL224" s="18" t="s">
        <v>140</v>
      </c>
      <c r="BM224" s="216" t="s">
        <v>356</v>
      </c>
    </row>
    <row r="225" s="13" customFormat="1">
      <c r="A225" s="13"/>
      <c r="B225" s="218"/>
      <c r="C225" s="219"/>
      <c r="D225" s="220" t="s">
        <v>142</v>
      </c>
      <c r="E225" s="221" t="s">
        <v>19</v>
      </c>
      <c r="F225" s="222" t="s">
        <v>357</v>
      </c>
      <c r="G225" s="219"/>
      <c r="H225" s="223">
        <v>952.90099999999995</v>
      </c>
      <c r="I225" s="224"/>
      <c r="J225" s="219"/>
      <c r="K225" s="219"/>
      <c r="L225" s="225"/>
      <c r="M225" s="226"/>
      <c r="N225" s="227"/>
      <c r="O225" s="227"/>
      <c r="P225" s="227"/>
      <c r="Q225" s="227"/>
      <c r="R225" s="227"/>
      <c r="S225" s="227"/>
      <c r="T225" s="228"/>
      <c r="U225" s="13"/>
      <c r="V225" s="13"/>
      <c r="W225" s="13"/>
      <c r="X225" s="13"/>
      <c r="Y225" s="13"/>
      <c r="Z225" s="13"/>
      <c r="AA225" s="13"/>
      <c r="AB225" s="13"/>
      <c r="AC225" s="13"/>
      <c r="AD225" s="13"/>
      <c r="AE225" s="13"/>
      <c r="AT225" s="229" t="s">
        <v>142</v>
      </c>
      <c r="AU225" s="229" t="s">
        <v>79</v>
      </c>
      <c r="AV225" s="13" t="s">
        <v>79</v>
      </c>
      <c r="AW225" s="13" t="s">
        <v>31</v>
      </c>
      <c r="AX225" s="13" t="s">
        <v>69</v>
      </c>
      <c r="AY225" s="229" t="s">
        <v>133</v>
      </c>
    </row>
    <row r="226" s="14" customFormat="1">
      <c r="A226" s="14"/>
      <c r="B226" s="230"/>
      <c r="C226" s="231"/>
      <c r="D226" s="220" t="s">
        <v>142</v>
      </c>
      <c r="E226" s="232" t="s">
        <v>19</v>
      </c>
      <c r="F226" s="233" t="s">
        <v>144</v>
      </c>
      <c r="G226" s="231"/>
      <c r="H226" s="234">
        <v>952.90099999999995</v>
      </c>
      <c r="I226" s="235"/>
      <c r="J226" s="231"/>
      <c r="K226" s="231"/>
      <c r="L226" s="236"/>
      <c r="M226" s="237"/>
      <c r="N226" s="238"/>
      <c r="O226" s="238"/>
      <c r="P226" s="238"/>
      <c r="Q226" s="238"/>
      <c r="R226" s="238"/>
      <c r="S226" s="238"/>
      <c r="T226" s="239"/>
      <c r="U226" s="14"/>
      <c r="V226" s="14"/>
      <c r="W226" s="14"/>
      <c r="X226" s="14"/>
      <c r="Y226" s="14"/>
      <c r="Z226" s="14"/>
      <c r="AA226" s="14"/>
      <c r="AB226" s="14"/>
      <c r="AC226" s="14"/>
      <c r="AD226" s="14"/>
      <c r="AE226" s="14"/>
      <c r="AT226" s="240" t="s">
        <v>142</v>
      </c>
      <c r="AU226" s="240" t="s">
        <v>79</v>
      </c>
      <c r="AV226" s="14" t="s">
        <v>140</v>
      </c>
      <c r="AW226" s="14" t="s">
        <v>31</v>
      </c>
      <c r="AX226" s="14" t="s">
        <v>77</v>
      </c>
      <c r="AY226" s="240" t="s">
        <v>133</v>
      </c>
    </row>
    <row r="227" s="2" customFormat="1" ht="16.5" customHeight="1">
      <c r="A227" s="39"/>
      <c r="B227" s="40"/>
      <c r="C227" s="205" t="s">
        <v>358</v>
      </c>
      <c r="D227" s="205" t="s">
        <v>135</v>
      </c>
      <c r="E227" s="206" t="s">
        <v>359</v>
      </c>
      <c r="F227" s="207" t="s">
        <v>360</v>
      </c>
      <c r="G227" s="208" t="s">
        <v>320</v>
      </c>
      <c r="H227" s="209">
        <v>4176.951</v>
      </c>
      <c r="I227" s="210"/>
      <c r="J227" s="211">
        <f>ROUND(I227*H227,2)</f>
        <v>0</v>
      </c>
      <c r="K227" s="207" t="s">
        <v>139</v>
      </c>
      <c r="L227" s="45"/>
      <c r="M227" s="212" t="s">
        <v>19</v>
      </c>
      <c r="N227" s="213" t="s">
        <v>40</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140</v>
      </c>
      <c r="AT227" s="216" t="s">
        <v>135</v>
      </c>
      <c r="AU227" s="216" t="s">
        <v>79</v>
      </c>
      <c r="AY227" s="18" t="s">
        <v>133</v>
      </c>
      <c r="BE227" s="217">
        <f>IF(N227="základní",J227,0)</f>
        <v>0</v>
      </c>
      <c r="BF227" s="217">
        <f>IF(N227="snížená",J227,0)</f>
        <v>0</v>
      </c>
      <c r="BG227" s="217">
        <f>IF(N227="zákl. přenesená",J227,0)</f>
        <v>0</v>
      </c>
      <c r="BH227" s="217">
        <f>IF(N227="sníž. přenesená",J227,0)</f>
        <v>0</v>
      </c>
      <c r="BI227" s="217">
        <f>IF(N227="nulová",J227,0)</f>
        <v>0</v>
      </c>
      <c r="BJ227" s="18" t="s">
        <v>77</v>
      </c>
      <c r="BK227" s="217">
        <f>ROUND(I227*H227,2)</f>
        <v>0</v>
      </c>
      <c r="BL227" s="18" t="s">
        <v>140</v>
      </c>
      <c r="BM227" s="216" t="s">
        <v>361</v>
      </c>
    </row>
    <row r="228" s="2" customFormat="1" ht="24.15" customHeight="1">
      <c r="A228" s="39"/>
      <c r="B228" s="40"/>
      <c r="C228" s="205" t="s">
        <v>362</v>
      </c>
      <c r="D228" s="205" t="s">
        <v>135</v>
      </c>
      <c r="E228" s="206" t="s">
        <v>363</v>
      </c>
      <c r="F228" s="207" t="s">
        <v>364</v>
      </c>
      <c r="G228" s="208" t="s">
        <v>320</v>
      </c>
      <c r="H228" s="209">
        <v>347.93400000000003</v>
      </c>
      <c r="I228" s="210"/>
      <c r="J228" s="211">
        <f>ROUND(I228*H228,2)</f>
        <v>0</v>
      </c>
      <c r="K228" s="207" t="s">
        <v>139</v>
      </c>
      <c r="L228" s="45"/>
      <c r="M228" s="212" t="s">
        <v>19</v>
      </c>
      <c r="N228" s="213"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140</v>
      </c>
      <c r="AT228" s="216" t="s">
        <v>135</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140</v>
      </c>
      <c r="BM228" s="216" t="s">
        <v>365</v>
      </c>
    </row>
    <row r="229" s="13" customFormat="1">
      <c r="A229" s="13"/>
      <c r="B229" s="218"/>
      <c r="C229" s="219"/>
      <c r="D229" s="220" t="s">
        <v>142</v>
      </c>
      <c r="E229" s="221" t="s">
        <v>19</v>
      </c>
      <c r="F229" s="222" t="s">
        <v>348</v>
      </c>
      <c r="G229" s="219"/>
      <c r="H229" s="223">
        <v>3.7719999999999998</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142</v>
      </c>
      <c r="AU229" s="229" t="s">
        <v>79</v>
      </c>
      <c r="AV229" s="13" t="s">
        <v>79</v>
      </c>
      <c r="AW229" s="13" t="s">
        <v>31</v>
      </c>
      <c r="AX229" s="13" t="s">
        <v>69</v>
      </c>
      <c r="AY229" s="229" t="s">
        <v>133</v>
      </c>
    </row>
    <row r="230" s="13" customFormat="1">
      <c r="A230" s="13"/>
      <c r="B230" s="218"/>
      <c r="C230" s="219"/>
      <c r="D230" s="220" t="s">
        <v>142</v>
      </c>
      <c r="E230" s="221" t="s">
        <v>19</v>
      </c>
      <c r="F230" s="222" t="s">
        <v>349</v>
      </c>
      <c r="G230" s="219"/>
      <c r="H230" s="223">
        <v>3.3319999999999999</v>
      </c>
      <c r="I230" s="224"/>
      <c r="J230" s="219"/>
      <c r="K230" s="219"/>
      <c r="L230" s="225"/>
      <c r="M230" s="226"/>
      <c r="N230" s="227"/>
      <c r="O230" s="227"/>
      <c r="P230" s="227"/>
      <c r="Q230" s="227"/>
      <c r="R230" s="227"/>
      <c r="S230" s="227"/>
      <c r="T230" s="228"/>
      <c r="U230" s="13"/>
      <c r="V230" s="13"/>
      <c r="W230" s="13"/>
      <c r="X230" s="13"/>
      <c r="Y230" s="13"/>
      <c r="Z230" s="13"/>
      <c r="AA230" s="13"/>
      <c r="AB230" s="13"/>
      <c r="AC230" s="13"/>
      <c r="AD230" s="13"/>
      <c r="AE230" s="13"/>
      <c r="AT230" s="229" t="s">
        <v>142</v>
      </c>
      <c r="AU230" s="229" t="s">
        <v>79</v>
      </c>
      <c r="AV230" s="13" t="s">
        <v>79</v>
      </c>
      <c r="AW230" s="13" t="s">
        <v>31</v>
      </c>
      <c r="AX230" s="13" t="s">
        <v>69</v>
      </c>
      <c r="AY230" s="229" t="s">
        <v>133</v>
      </c>
    </row>
    <row r="231" s="13" customFormat="1">
      <c r="A231" s="13"/>
      <c r="B231" s="218"/>
      <c r="C231" s="219"/>
      <c r="D231" s="220" t="s">
        <v>142</v>
      </c>
      <c r="E231" s="221" t="s">
        <v>19</v>
      </c>
      <c r="F231" s="222" t="s">
        <v>350</v>
      </c>
      <c r="G231" s="219"/>
      <c r="H231" s="223">
        <v>3.8250000000000002</v>
      </c>
      <c r="I231" s="224"/>
      <c r="J231" s="219"/>
      <c r="K231" s="219"/>
      <c r="L231" s="225"/>
      <c r="M231" s="226"/>
      <c r="N231" s="227"/>
      <c r="O231" s="227"/>
      <c r="P231" s="227"/>
      <c r="Q231" s="227"/>
      <c r="R231" s="227"/>
      <c r="S231" s="227"/>
      <c r="T231" s="228"/>
      <c r="U231" s="13"/>
      <c r="V231" s="13"/>
      <c r="W231" s="13"/>
      <c r="X231" s="13"/>
      <c r="Y231" s="13"/>
      <c r="Z231" s="13"/>
      <c r="AA231" s="13"/>
      <c r="AB231" s="13"/>
      <c r="AC231" s="13"/>
      <c r="AD231" s="13"/>
      <c r="AE231" s="13"/>
      <c r="AT231" s="229" t="s">
        <v>142</v>
      </c>
      <c r="AU231" s="229" t="s">
        <v>79</v>
      </c>
      <c r="AV231" s="13" t="s">
        <v>79</v>
      </c>
      <c r="AW231" s="13" t="s">
        <v>31</v>
      </c>
      <c r="AX231" s="13" t="s">
        <v>69</v>
      </c>
      <c r="AY231" s="229" t="s">
        <v>133</v>
      </c>
    </row>
    <row r="232" s="13" customFormat="1">
      <c r="A232" s="13"/>
      <c r="B232" s="218"/>
      <c r="C232" s="219"/>
      <c r="D232" s="220" t="s">
        <v>142</v>
      </c>
      <c r="E232" s="221" t="s">
        <v>19</v>
      </c>
      <c r="F232" s="222" t="s">
        <v>351</v>
      </c>
      <c r="G232" s="219"/>
      <c r="H232" s="223">
        <v>11.682</v>
      </c>
      <c r="I232" s="224"/>
      <c r="J232" s="219"/>
      <c r="K232" s="219"/>
      <c r="L232" s="225"/>
      <c r="M232" s="226"/>
      <c r="N232" s="227"/>
      <c r="O232" s="227"/>
      <c r="P232" s="227"/>
      <c r="Q232" s="227"/>
      <c r="R232" s="227"/>
      <c r="S232" s="227"/>
      <c r="T232" s="228"/>
      <c r="U232" s="13"/>
      <c r="V232" s="13"/>
      <c r="W232" s="13"/>
      <c r="X232" s="13"/>
      <c r="Y232" s="13"/>
      <c r="Z232" s="13"/>
      <c r="AA232" s="13"/>
      <c r="AB232" s="13"/>
      <c r="AC232" s="13"/>
      <c r="AD232" s="13"/>
      <c r="AE232" s="13"/>
      <c r="AT232" s="229" t="s">
        <v>142</v>
      </c>
      <c r="AU232" s="229" t="s">
        <v>79</v>
      </c>
      <c r="AV232" s="13" t="s">
        <v>79</v>
      </c>
      <c r="AW232" s="13" t="s">
        <v>31</v>
      </c>
      <c r="AX232" s="13" t="s">
        <v>69</v>
      </c>
      <c r="AY232" s="229" t="s">
        <v>133</v>
      </c>
    </row>
    <row r="233" s="13" customFormat="1">
      <c r="A233" s="13"/>
      <c r="B233" s="218"/>
      <c r="C233" s="219"/>
      <c r="D233" s="220" t="s">
        <v>142</v>
      </c>
      <c r="E233" s="221" t="s">
        <v>19</v>
      </c>
      <c r="F233" s="222" t="s">
        <v>352</v>
      </c>
      <c r="G233" s="219"/>
      <c r="H233" s="223">
        <v>325.32299999999998</v>
      </c>
      <c r="I233" s="224"/>
      <c r="J233" s="219"/>
      <c r="K233" s="219"/>
      <c r="L233" s="225"/>
      <c r="M233" s="226"/>
      <c r="N233" s="227"/>
      <c r="O233" s="227"/>
      <c r="P233" s="227"/>
      <c r="Q233" s="227"/>
      <c r="R233" s="227"/>
      <c r="S233" s="227"/>
      <c r="T233" s="228"/>
      <c r="U233" s="13"/>
      <c r="V233" s="13"/>
      <c r="W233" s="13"/>
      <c r="X233" s="13"/>
      <c r="Y233" s="13"/>
      <c r="Z233" s="13"/>
      <c r="AA233" s="13"/>
      <c r="AB233" s="13"/>
      <c r="AC233" s="13"/>
      <c r="AD233" s="13"/>
      <c r="AE233" s="13"/>
      <c r="AT233" s="229" t="s">
        <v>142</v>
      </c>
      <c r="AU233" s="229" t="s">
        <v>79</v>
      </c>
      <c r="AV233" s="13" t="s">
        <v>79</v>
      </c>
      <c r="AW233" s="13" t="s">
        <v>31</v>
      </c>
      <c r="AX233" s="13" t="s">
        <v>69</v>
      </c>
      <c r="AY233" s="229" t="s">
        <v>133</v>
      </c>
    </row>
    <row r="234" s="14" customFormat="1">
      <c r="A234" s="14"/>
      <c r="B234" s="230"/>
      <c r="C234" s="231"/>
      <c r="D234" s="220" t="s">
        <v>142</v>
      </c>
      <c r="E234" s="232" t="s">
        <v>19</v>
      </c>
      <c r="F234" s="233" t="s">
        <v>144</v>
      </c>
      <c r="G234" s="231"/>
      <c r="H234" s="234">
        <v>347.93399999999997</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142</v>
      </c>
      <c r="AU234" s="240" t="s">
        <v>79</v>
      </c>
      <c r="AV234" s="14" t="s">
        <v>140</v>
      </c>
      <c r="AW234" s="14" t="s">
        <v>31</v>
      </c>
      <c r="AX234" s="14" t="s">
        <v>77</v>
      </c>
      <c r="AY234" s="240" t="s">
        <v>133</v>
      </c>
    </row>
    <row r="235" s="2" customFormat="1" ht="24.15" customHeight="1">
      <c r="A235" s="39"/>
      <c r="B235" s="40"/>
      <c r="C235" s="205" t="s">
        <v>366</v>
      </c>
      <c r="D235" s="205" t="s">
        <v>135</v>
      </c>
      <c r="E235" s="206" t="s">
        <v>367</v>
      </c>
      <c r="F235" s="207" t="s">
        <v>368</v>
      </c>
      <c r="G235" s="208" t="s">
        <v>320</v>
      </c>
      <c r="H235" s="209">
        <v>952.90099999999995</v>
      </c>
      <c r="I235" s="210"/>
      <c r="J235" s="211">
        <f>ROUND(I235*H235,2)</f>
        <v>0</v>
      </c>
      <c r="K235" s="207" t="s">
        <v>369</v>
      </c>
      <c r="L235" s="45"/>
      <c r="M235" s="212" t="s">
        <v>19</v>
      </c>
      <c r="N235" s="213"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140</v>
      </c>
      <c r="AT235" s="216" t="s">
        <v>135</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140</v>
      </c>
      <c r="BM235" s="216" t="s">
        <v>370</v>
      </c>
    </row>
    <row r="236" s="2" customFormat="1">
      <c r="A236" s="39"/>
      <c r="B236" s="40"/>
      <c r="C236" s="41"/>
      <c r="D236" s="241" t="s">
        <v>371</v>
      </c>
      <c r="E236" s="41"/>
      <c r="F236" s="242" t="s">
        <v>372</v>
      </c>
      <c r="G236" s="41"/>
      <c r="H236" s="41"/>
      <c r="I236" s="243"/>
      <c r="J236" s="41"/>
      <c r="K236" s="41"/>
      <c r="L236" s="45"/>
      <c r="M236" s="244"/>
      <c r="N236" s="245"/>
      <c r="O236" s="85"/>
      <c r="P236" s="85"/>
      <c r="Q236" s="85"/>
      <c r="R236" s="85"/>
      <c r="S236" s="85"/>
      <c r="T236" s="86"/>
      <c r="U236" s="39"/>
      <c r="V236" s="39"/>
      <c r="W236" s="39"/>
      <c r="X236" s="39"/>
      <c r="Y236" s="39"/>
      <c r="Z236" s="39"/>
      <c r="AA236" s="39"/>
      <c r="AB236" s="39"/>
      <c r="AC236" s="39"/>
      <c r="AD236" s="39"/>
      <c r="AE236" s="39"/>
      <c r="AT236" s="18" t="s">
        <v>371</v>
      </c>
      <c r="AU236" s="18" t="s">
        <v>79</v>
      </c>
    </row>
    <row r="237" s="13" customFormat="1">
      <c r="A237" s="13"/>
      <c r="B237" s="218"/>
      <c r="C237" s="219"/>
      <c r="D237" s="220" t="s">
        <v>142</v>
      </c>
      <c r="E237" s="221" t="s">
        <v>19</v>
      </c>
      <c r="F237" s="222" t="s">
        <v>357</v>
      </c>
      <c r="G237" s="219"/>
      <c r="H237" s="223">
        <v>952.90099999999995</v>
      </c>
      <c r="I237" s="224"/>
      <c r="J237" s="219"/>
      <c r="K237" s="219"/>
      <c r="L237" s="225"/>
      <c r="M237" s="226"/>
      <c r="N237" s="227"/>
      <c r="O237" s="227"/>
      <c r="P237" s="227"/>
      <c r="Q237" s="227"/>
      <c r="R237" s="227"/>
      <c r="S237" s="227"/>
      <c r="T237" s="228"/>
      <c r="U237" s="13"/>
      <c r="V237" s="13"/>
      <c r="W237" s="13"/>
      <c r="X237" s="13"/>
      <c r="Y237" s="13"/>
      <c r="Z237" s="13"/>
      <c r="AA237" s="13"/>
      <c r="AB237" s="13"/>
      <c r="AC237" s="13"/>
      <c r="AD237" s="13"/>
      <c r="AE237" s="13"/>
      <c r="AT237" s="229" t="s">
        <v>142</v>
      </c>
      <c r="AU237" s="229" t="s">
        <v>79</v>
      </c>
      <c r="AV237" s="13" t="s">
        <v>79</v>
      </c>
      <c r="AW237" s="13" t="s">
        <v>31</v>
      </c>
      <c r="AX237" s="13" t="s">
        <v>69</v>
      </c>
      <c r="AY237" s="229" t="s">
        <v>133</v>
      </c>
    </row>
    <row r="238" s="14" customFormat="1">
      <c r="A238" s="14"/>
      <c r="B238" s="230"/>
      <c r="C238" s="231"/>
      <c r="D238" s="220" t="s">
        <v>142</v>
      </c>
      <c r="E238" s="232" t="s">
        <v>19</v>
      </c>
      <c r="F238" s="233" t="s">
        <v>144</v>
      </c>
      <c r="G238" s="231"/>
      <c r="H238" s="234">
        <v>952.90099999999995</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142</v>
      </c>
      <c r="AU238" s="240" t="s">
        <v>79</v>
      </c>
      <c r="AV238" s="14" t="s">
        <v>140</v>
      </c>
      <c r="AW238" s="14" t="s">
        <v>31</v>
      </c>
      <c r="AX238" s="14" t="s">
        <v>77</v>
      </c>
      <c r="AY238" s="240" t="s">
        <v>133</v>
      </c>
    </row>
    <row r="239" s="2" customFormat="1" ht="24.15" customHeight="1">
      <c r="A239" s="39"/>
      <c r="B239" s="40"/>
      <c r="C239" s="205" t="s">
        <v>373</v>
      </c>
      <c r="D239" s="205" t="s">
        <v>135</v>
      </c>
      <c r="E239" s="206" t="s">
        <v>374</v>
      </c>
      <c r="F239" s="207" t="s">
        <v>375</v>
      </c>
      <c r="G239" s="208" t="s">
        <v>320</v>
      </c>
      <c r="H239" s="209">
        <v>70.474999999999994</v>
      </c>
      <c r="I239" s="210"/>
      <c r="J239" s="211">
        <f>ROUND(I239*H239,2)</f>
        <v>0</v>
      </c>
      <c r="K239" s="207" t="s">
        <v>139</v>
      </c>
      <c r="L239" s="45"/>
      <c r="M239" s="212" t="s">
        <v>19</v>
      </c>
      <c r="N239" s="213" t="s">
        <v>40</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140</v>
      </c>
      <c r="AT239" s="216" t="s">
        <v>135</v>
      </c>
      <c r="AU239" s="216" t="s">
        <v>79</v>
      </c>
      <c r="AY239" s="18" t="s">
        <v>133</v>
      </c>
      <c r="BE239" s="217">
        <f>IF(N239="základní",J239,0)</f>
        <v>0</v>
      </c>
      <c r="BF239" s="217">
        <f>IF(N239="snížená",J239,0)</f>
        <v>0</v>
      </c>
      <c r="BG239" s="217">
        <f>IF(N239="zákl. přenesená",J239,0)</f>
        <v>0</v>
      </c>
      <c r="BH239" s="217">
        <f>IF(N239="sníž. přenesená",J239,0)</f>
        <v>0</v>
      </c>
      <c r="BI239" s="217">
        <f>IF(N239="nulová",J239,0)</f>
        <v>0</v>
      </c>
      <c r="BJ239" s="18" t="s">
        <v>77</v>
      </c>
      <c r="BK239" s="217">
        <f>ROUND(I239*H239,2)</f>
        <v>0</v>
      </c>
      <c r="BL239" s="18" t="s">
        <v>140</v>
      </c>
      <c r="BM239" s="216" t="s">
        <v>376</v>
      </c>
    </row>
    <row r="240" s="13" customFormat="1">
      <c r="A240" s="13"/>
      <c r="B240" s="218"/>
      <c r="C240" s="219"/>
      <c r="D240" s="220" t="s">
        <v>142</v>
      </c>
      <c r="E240" s="221" t="s">
        <v>19</v>
      </c>
      <c r="F240" s="222" t="s">
        <v>346</v>
      </c>
      <c r="G240" s="219"/>
      <c r="H240" s="223">
        <v>6.0419999999999998</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142</v>
      </c>
      <c r="AU240" s="229" t="s">
        <v>79</v>
      </c>
      <c r="AV240" s="13" t="s">
        <v>79</v>
      </c>
      <c r="AW240" s="13" t="s">
        <v>31</v>
      </c>
      <c r="AX240" s="13" t="s">
        <v>69</v>
      </c>
      <c r="AY240" s="229" t="s">
        <v>133</v>
      </c>
    </row>
    <row r="241" s="13" customFormat="1">
      <c r="A241" s="13"/>
      <c r="B241" s="218"/>
      <c r="C241" s="219"/>
      <c r="D241" s="220" t="s">
        <v>142</v>
      </c>
      <c r="E241" s="221" t="s">
        <v>19</v>
      </c>
      <c r="F241" s="222" t="s">
        <v>347</v>
      </c>
      <c r="G241" s="219"/>
      <c r="H241" s="223">
        <v>51.563000000000002</v>
      </c>
      <c r="I241" s="224"/>
      <c r="J241" s="219"/>
      <c r="K241" s="219"/>
      <c r="L241" s="225"/>
      <c r="M241" s="226"/>
      <c r="N241" s="227"/>
      <c r="O241" s="227"/>
      <c r="P241" s="227"/>
      <c r="Q241" s="227"/>
      <c r="R241" s="227"/>
      <c r="S241" s="227"/>
      <c r="T241" s="228"/>
      <c r="U241" s="13"/>
      <c r="V241" s="13"/>
      <c r="W241" s="13"/>
      <c r="X241" s="13"/>
      <c r="Y241" s="13"/>
      <c r="Z241" s="13"/>
      <c r="AA241" s="13"/>
      <c r="AB241" s="13"/>
      <c r="AC241" s="13"/>
      <c r="AD241" s="13"/>
      <c r="AE241" s="13"/>
      <c r="AT241" s="229" t="s">
        <v>142</v>
      </c>
      <c r="AU241" s="229" t="s">
        <v>79</v>
      </c>
      <c r="AV241" s="13" t="s">
        <v>79</v>
      </c>
      <c r="AW241" s="13" t="s">
        <v>31</v>
      </c>
      <c r="AX241" s="13" t="s">
        <v>69</v>
      </c>
      <c r="AY241" s="229" t="s">
        <v>133</v>
      </c>
    </row>
    <row r="242" s="13" customFormat="1">
      <c r="A242" s="13"/>
      <c r="B242" s="218"/>
      <c r="C242" s="219"/>
      <c r="D242" s="220" t="s">
        <v>142</v>
      </c>
      <c r="E242" s="221" t="s">
        <v>19</v>
      </c>
      <c r="F242" s="222" t="s">
        <v>345</v>
      </c>
      <c r="G242" s="219"/>
      <c r="H242" s="223">
        <v>12.869999999999999</v>
      </c>
      <c r="I242" s="224"/>
      <c r="J242" s="219"/>
      <c r="K242" s="219"/>
      <c r="L242" s="225"/>
      <c r="M242" s="226"/>
      <c r="N242" s="227"/>
      <c r="O242" s="227"/>
      <c r="P242" s="227"/>
      <c r="Q242" s="227"/>
      <c r="R242" s="227"/>
      <c r="S242" s="227"/>
      <c r="T242" s="228"/>
      <c r="U242" s="13"/>
      <c r="V242" s="13"/>
      <c r="W242" s="13"/>
      <c r="X242" s="13"/>
      <c r="Y242" s="13"/>
      <c r="Z242" s="13"/>
      <c r="AA242" s="13"/>
      <c r="AB242" s="13"/>
      <c r="AC242" s="13"/>
      <c r="AD242" s="13"/>
      <c r="AE242" s="13"/>
      <c r="AT242" s="229" t="s">
        <v>142</v>
      </c>
      <c r="AU242" s="229" t="s">
        <v>79</v>
      </c>
      <c r="AV242" s="13" t="s">
        <v>79</v>
      </c>
      <c r="AW242" s="13" t="s">
        <v>31</v>
      </c>
      <c r="AX242" s="13" t="s">
        <v>69</v>
      </c>
      <c r="AY242" s="229" t="s">
        <v>133</v>
      </c>
    </row>
    <row r="243" s="14" customFormat="1">
      <c r="A243" s="14"/>
      <c r="B243" s="230"/>
      <c r="C243" s="231"/>
      <c r="D243" s="220" t="s">
        <v>142</v>
      </c>
      <c r="E243" s="232" t="s">
        <v>19</v>
      </c>
      <c r="F243" s="233" t="s">
        <v>144</v>
      </c>
      <c r="G243" s="231"/>
      <c r="H243" s="234">
        <v>70.475000000000009</v>
      </c>
      <c r="I243" s="235"/>
      <c r="J243" s="231"/>
      <c r="K243" s="231"/>
      <c r="L243" s="236"/>
      <c r="M243" s="237"/>
      <c r="N243" s="238"/>
      <c r="O243" s="238"/>
      <c r="P243" s="238"/>
      <c r="Q243" s="238"/>
      <c r="R243" s="238"/>
      <c r="S243" s="238"/>
      <c r="T243" s="239"/>
      <c r="U243" s="14"/>
      <c r="V243" s="14"/>
      <c r="W243" s="14"/>
      <c r="X243" s="14"/>
      <c r="Y243" s="14"/>
      <c r="Z243" s="14"/>
      <c r="AA243" s="14"/>
      <c r="AB243" s="14"/>
      <c r="AC243" s="14"/>
      <c r="AD243" s="14"/>
      <c r="AE243" s="14"/>
      <c r="AT243" s="240" t="s">
        <v>142</v>
      </c>
      <c r="AU243" s="240" t="s">
        <v>79</v>
      </c>
      <c r="AV243" s="14" t="s">
        <v>140</v>
      </c>
      <c r="AW243" s="14" t="s">
        <v>31</v>
      </c>
      <c r="AX243" s="14" t="s">
        <v>77</v>
      </c>
      <c r="AY243" s="240" t="s">
        <v>133</v>
      </c>
    </row>
    <row r="244" s="2" customFormat="1" ht="24.15" customHeight="1">
      <c r="A244" s="39"/>
      <c r="B244" s="40"/>
      <c r="C244" s="205" t="s">
        <v>377</v>
      </c>
      <c r="D244" s="205" t="s">
        <v>135</v>
      </c>
      <c r="E244" s="206" t="s">
        <v>378</v>
      </c>
      <c r="F244" s="207" t="s">
        <v>379</v>
      </c>
      <c r="G244" s="208" t="s">
        <v>320</v>
      </c>
      <c r="H244" s="209">
        <v>2572.335</v>
      </c>
      <c r="I244" s="210"/>
      <c r="J244" s="211">
        <f>ROUND(I244*H244,2)</f>
        <v>0</v>
      </c>
      <c r="K244" s="207" t="s">
        <v>139</v>
      </c>
      <c r="L244" s="45"/>
      <c r="M244" s="212" t="s">
        <v>19</v>
      </c>
      <c r="N244" s="213" t="s">
        <v>40</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140</v>
      </c>
      <c r="AT244" s="216" t="s">
        <v>135</v>
      </c>
      <c r="AU244" s="216" t="s">
        <v>79</v>
      </c>
      <c r="AY244" s="18" t="s">
        <v>133</v>
      </c>
      <c r="BE244" s="217">
        <f>IF(N244="základní",J244,0)</f>
        <v>0</v>
      </c>
      <c r="BF244" s="217">
        <f>IF(N244="snížená",J244,0)</f>
        <v>0</v>
      </c>
      <c r="BG244" s="217">
        <f>IF(N244="zákl. přenesená",J244,0)</f>
        <v>0</v>
      </c>
      <c r="BH244" s="217">
        <f>IF(N244="sníž. přenesená",J244,0)</f>
        <v>0</v>
      </c>
      <c r="BI244" s="217">
        <f>IF(N244="nulová",J244,0)</f>
        <v>0</v>
      </c>
      <c r="BJ244" s="18" t="s">
        <v>77</v>
      </c>
      <c r="BK244" s="217">
        <f>ROUND(I244*H244,2)</f>
        <v>0</v>
      </c>
      <c r="BL244" s="18" t="s">
        <v>140</v>
      </c>
      <c r="BM244" s="216" t="s">
        <v>380</v>
      </c>
    </row>
    <row r="245" s="13" customFormat="1">
      <c r="A245" s="13"/>
      <c r="B245" s="218"/>
      <c r="C245" s="219"/>
      <c r="D245" s="220" t="s">
        <v>142</v>
      </c>
      <c r="E245" s="221" t="s">
        <v>19</v>
      </c>
      <c r="F245" s="222" t="s">
        <v>340</v>
      </c>
      <c r="G245" s="219"/>
      <c r="H245" s="223">
        <v>2572.335</v>
      </c>
      <c r="I245" s="224"/>
      <c r="J245" s="219"/>
      <c r="K245" s="219"/>
      <c r="L245" s="225"/>
      <c r="M245" s="226"/>
      <c r="N245" s="227"/>
      <c r="O245" s="227"/>
      <c r="P245" s="227"/>
      <c r="Q245" s="227"/>
      <c r="R245" s="227"/>
      <c r="S245" s="227"/>
      <c r="T245" s="228"/>
      <c r="U245" s="13"/>
      <c r="V245" s="13"/>
      <c r="W245" s="13"/>
      <c r="X245" s="13"/>
      <c r="Y245" s="13"/>
      <c r="Z245" s="13"/>
      <c r="AA245" s="13"/>
      <c r="AB245" s="13"/>
      <c r="AC245" s="13"/>
      <c r="AD245" s="13"/>
      <c r="AE245" s="13"/>
      <c r="AT245" s="229" t="s">
        <v>142</v>
      </c>
      <c r="AU245" s="229" t="s">
        <v>79</v>
      </c>
      <c r="AV245" s="13" t="s">
        <v>79</v>
      </c>
      <c r="AW245" s="13" t="s">
        <v>31</v>
      </c>
      <c r="AX245" s="13" t="s">
        <v>69</v>
      </c>
      <c r="AY245" s="229" t="s">
        <v>133</v>
      </c>
    </row>
    <row r="246" s="14" customFormat="1">
      <c r="A246" s="14"/>
      <c r="B246" s="230"/>
      <c r="C246" s="231"/>
      <c r="D246" s="220" t="s">
        <v>142</v>
      </c>
      <c r="E246" s="232" t="s">
        <v>19</v>
      </c>
      <c r="F246" s="233" t="s">
        <v>144</v>
      </c>
      <c r="G246" s="231"/>
      <c r="H246" s="234">
        <v>2572.335</v>
      </c>
      <c r="I246" s="235"/>
      <c r="J246" s="231"/>
      <c r="K246" s="231"/>
      <c r="L246" s="236"/>
      <c r="M246" s="246"/>
      <c r="N246" s="247"/>
      <c r="O246" s="247"/>
      <c r="P246" s="247"/>
      <c r="Q246" s="247"/>
      <c r="R246" s="247"/>
      <c r="S246" s="247"/>
      <c r="T246" s="248"/>
      <c r="U246" s="14"/>
      <c r="V246" s="14"/>
      <c r="W246" s="14"/>
      <c r="X246" s="14"/>
      <c r="Y246" s="14"/>
      <c r="Z246" s="14"/>
      <c r="AA246" s="14"/>
      <c r="AB246" s="14"/>
      <c r="AC246" s="14"/>
      <c r="AD246" s="14"/>
      <c r="AE246" s="14"/>
      <c r="AT246" s="240" t="s">
        <v>142</v>
      </c>
      <c r="AU246" s="240" t="s">
        <v>79</v>
      </c>
      <c r="AV246" s="14" t="s">
        <v>140</v>
      </c>
      <c r="AW246" s="14" t="s">
        <v>31</v>
      </c>
      <c r="AX246" s="14" t="s">
        <v>77</v>
      </c>
      <c r="AY246" s="240" t="s">
        <v>133</v>
      </c>
    </row>
    <row r="247" s="2" customFormat="1" ht="6.96" customHeight="1">
      <c r="A247" s="39"/>
      <c r="B247" s="60"/>
      <c r="C247" s="61"/>
      <c r="D247" s="61"/>
      <c r="E247" s="61"/>
      <c r="F247" s="61"/>
      <c r="G247" s="61"/>
      <c r="H247" s="61"/>
      <c r="I247" s="61"/>
      <c r="J247" s="61"/>
      <c r="K247" s="61"/>
      <c r="L247" s="45"/>
      <c r="M247" s="39"/>
      <c r="O247" s="39"/>
      <c r="P247" s="39"/>
      <c r="Q247" s="39"/>
      <c r="R247" s="39"/>
      <c r="S247" s="39"/>
      <c r="T247" s="39"/>
      <c r="U247" s="39"/>
      <c r="V247" s="39"/>
      <c r="W247" s="39"/>
      <c r="X247" s="39"/>
      <c r="Y247" s="39"/>
      <c r="Z247" s="39"/>
      <c r="AA247" s="39"/>
      <c r="AB247" s="39"/>
      <c r="AC247" s="39"/>
      <c r="AD247" s="39"/>
      <c r="AE247" s="39"/>
    </row>
  </sheetData>
  <sheetProtection sheet="1" autoFilter="0" formatColumns="0" formatRows="0" objects="1" scenarios="1" spinCount="100000" saltValue="JOaJ5fKR2cCg62Ab0WMjboMigNBL2wptwAGxnEVlQ7LzZlw2DDAvyKdVIWBHOJTzPnxrZAxdsD182sFOX9QqCQ==" hashValue="qEUKruIdKU0e1NxjhCCFFWDu9UYcKXOWL1926PTJycwz1YHy2tXZWW7j+djJWY9HG35RQRPtRedX6b3gMuZeXQ==" algorithmName="SHA-512" password="CC35"/>
  <autoFilter ref="C82:K246"/>
  <mergeCells count="9">
    <mergeCell ref="E7:H7"/>
    <mergeCell ref="E9:H9"/>
    <mergeCell ref="E18:H18"/>
    <mergeCell ref="E27:H27"/>
    <mergeCell ref="E48:H48"/>
    <mergeCell ref="E50:H50"/>
    <mergeCell ref="E73:H73"/>
    <mergeCell ref="E75:H75"/>
    <mergeCell ref="L2:V2"/>
  </mergeCells>
  <hyperlinks>
    <hyperlink ref="F236" r:id="rId1" display="https://podminky.urs.cz/item/CS_URS_2021_01/997221645"/>
  </hyperlinks>
  <pageMargins left="0.39375" right="0.39375" top="0.39375" bottom="0.39375" header="0" footer="0"/>
  <pageSetup paperSize="9" orientation="landscape" blackAndWhite="1" fitToHeight="100"/>
  <headerFooter>
    <oddFooter>&amp;CStrana &amp;P z &amp;N</oddFooter>
  </headerFooter>
  <drawing r:id="rId2"/>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82</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381</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ROUND((SUM(BE81:BE90)),  2)</f>
        <v>0</v>
      </c>
      <c r="G33" s="39"/>
      <c r="H33" s="39"/>
      <c r="I33" s="149">
        <v>0.20999999999999999</v>
      </c>
      <c r="J33" s="148">
        <f>ROUND(((SUM(BE81:BE90))*I33),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ROUND((SUM(BF81:BF90)),  2)</f>
        <v>0</v>
      </c>
      <c r="G34" s="39"/>
      <c r="H34" s="39"/>
      <c r="I34" s="149">
        <v>0.14999999999999999</v>
      </c>
      <c r="J34" s="148">
        <f>ROUND(((SUM(BF81:BF90))*I34),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ROUND((SUM(BG81:BG90)),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ROUND((SUM(BH81:BH90)),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ROUND((SUM(BI81:BI90)),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002 - Sejmutí ornice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J83</f>
        <v>0</v>
      </c>
      <c r="K61" s="173"/>
      <c r="L61" s="177"/>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2" customFormat="1" ht="24.96" customHeight="1">
      <c r="A68" s="39"/>
      <c r="B68" s="40"/>
      <c r="C68" s="24" t="s">
        <v>118</v>
      </c>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6.5" customHeight="1">
      <c r="A71" s="39"/>
      <c r="B71" s="40"/>
      <c r="C71" s="41"/>
      <c r="D71" s="41"/>
      <c r="E71" s="161" t="str">
        <f>E7</f>
        <v>Na Pláni Praha 5 č. akce 968 - změna č. 1 (kontrolní rozpo., slepý vv</v>
      </c>
      <c r="F71" s="33"/>
      <c r="G71" s="33"/>
      <c r="H71" s="33"/>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108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70" t="str">
        <f>E9</f>
        <v>SO 002 - Sejmutí ornice</v>
      </c>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 xml:space="preserve"> </v>
      </c>
      <c r="G75" s="41"/>
      <c r="H75" s="41"/>
      <c r="I75" s="33" t="s">
        <v>23</v>
      </c>
      <c r="J75" s="73" t="str">
        <f>IF(J12="","",J12)</f>
        <v>23. 3. 2021</v>
      </c>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33" t="s">
        <v>30</v>
      </c>
      <c r="J77" s="37" t="str">
        <f>E21</f>
        <v xml:space="preserve"> </v>
      </c>
      <c r="K77" s="41"/>
      <c r="L77" s="135"/>
      <c r="S77" s="39"/>
      <c r="T77" s="39"/>
      <c r="U77" s="39"/>
      <c r="V77" s="39"/>
      <c r="W77" s="39"/>
      <c r="X77" s="39"/>
      <c r="Y77" s="39"/>
      <c r="Z77" s="39"/>
      <c r="AA77" s="39"/>
      <c r="AB77" s="39"/>
      <c r="AC77" s="39"/>
      <c r="AD77" s="39"/>
      <c r="AE77" s="39"/>
    </row>
    <row r="78" s="2" customFormat="1" ht="15.15" customHeight="1">
      <c r="A78" s="39"/>
      <c r="B78" s="40"/>
      <c r="C78" s="33" t="s">
        <v>28</v>
      </c>
      <c r="D78" s="41"/>
      <c r="E78" s="41"/>
      <c r="F78" s="28" t="str">
        <f>IF(E18="","",E18)</f>
        <v>Vyplň údaj</v>
      </c>
      <c r="G78" s="41"/>
      <c r="H78" s="41"/>
      <c r="I78" s="33" t="s">
        <v>32</v>
      </c>
      <c r="J78" s="37" t="str">
        <f>E24</f>
        <v xml:space="preserve"> </v>
      </c>
      <c r="K78" s="41"/>
      <c r="L78" s="135"/>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11" customFormat="1" ht="29.28" customHeight="1">
      <c r="A80" s="178"/>
      <c r="B80" s="179"/>
      <c r="C80" s="180" t="s">
        <v>119</v>
      </c>
      <c r="D80" s="181" t="s">
        <v>54</v>
      </c>
      <c r="E80" s="181" t="s">
        <v>50</v>
      </c>
      <c r="F80" s="181" t="s">
        <v>51</v>
      </c>
      <c r="G80" s="181" t="s">
        <v>120</v>
      </c>
      <c r="H80" s="181" t="s">
        <v>121</v>
      </c>
      <c r="I80" s="181" t="s">
        <v>122</v>
      </c>
      <c r="J80" s="181" t="s">
        <v>112</v>
      </c>
      <c r="K80" s="182" t="s">
        <v>123</v>
      </c>
      <c r="L80" s="183"/>
      <c r="M80" s="93" t="s">
        <v>19</v>
      </c>
      <c r="N80" s="94" t="s">
        <v>39</v>
      </c>
      <c r="O80" s="94" t="s">
        <v>124</v>
      </c>
      <c r="P80" s="94" t="s">
        <v>125</v>
      </c>
      <c r="Q80" s="94" t="s">
        <v>126</v>
      </c>
      <c r="R80" s="94" t="s">
        <v>127</v>
      </c>
      <c r="S80" s="94" t="s">
        <v>128</v>
      </c>
      <c r="T80" s="95" t="s">
        <v>129</v>
      </c>
      <c r="U80" s="178"/>
      <c r="V80" s="178"/>
      <c r="W80" s="178"/>
      <c r="X80" s="178"/>
      <c r="Y80" s="178"/>
      <c r="Z80" s="178"/>
      <c r="AA80" s="178"/>
      <c r="AB80" s="178"/>
      <c r="AC80" s="178"/>
      <c r="AD80" s="178"/>
      <c r="AE80" s="178"/>
    </row>
    <row r="81" s="2" customFormat="1" ht="22.8" customHeight="1">
      <c r="A81" s="39"/>
      <c r="B81" s="40"/>
      <c r="C81" s="100" t="s">
        <v>130</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68</v>
      </c>
      <c r="AU81" s="18" t="s">
        <v>113</v>
      </c>
      <c r="BK81" s="188">
        <f>BK82</f>
        <v>0</v>
      </c>
    </row>
    <row r="82" s="12" customFormat="1" ht="25.92" customHeight="1">
      <c r="A82" s="12"/>
      <c r="B82" s="189"/>
      <c r="C82" s="190"/>
      <c r="D82" s="191" t="s">
        <v>68</v>
      </c>
      <c r="E82" s="192" t="s">
        <v>131</v>
      </c>
      <c r="F82" s="192" t="s">
        <v>132</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77</v>
      </c>
      <c r="AT82" s="201" t="s">
        <v>68</v>
      </c>
      <c r="AU82" s="201" t="s">
        <v>69</v>
      </c>
      <c r="AY82" s="200" t="s">
        <v>133</v>
      </c>
      <c r="BK82" s="202">
        <f>BK83</f>
        <v>0</v>
      </c>
    </row>
    <row r="83" s="12" customFormat="1" ht="22.8" customHeight="1">
      <c r="A83" s="12"/>
      <c r="B83" s="189"/>
      <c r="C83" s="190"/>
      <c r="D83" s="191" t="s">
        <v>68</v>
      </c>
      <c r="E83" s="203" t="s">
        <v>77</v>
      </c>
      <c r="F83" s="203" t="s">
        <v>134</v>
      </c>
      <c r="G83" s="190"/>
      <c r="H83" s="190"/>
      <c r="I83" s="193"/>
      <c r="J83" s="204">
        <f>BK83</f>
        <v>0</v>
      </c>
      <c r="K83" s="190"/>
      <c r="L83" s="195"/>
      <c r="M83" s="196"/>
      <c r="N83" s="197"/>
      <c r="O83" s="197"/>
      <c r="P83" s="198">
        <f>SUM(P84:P90)</f>
        <v>0</v>
      </c>
      <c r="Q83" s="197"/>
      <c r="R83" s="198">
        <f>SUM(R84:R90)</f>
        <v>0</v>
      </c>
      <c r="S83" s="197"/>
      <c r="T83" s="199">
        <f>SUM(T84:T90)</f>
        <v>0</v>
      </c>
      <c r="U83" s="12"/>
      <c r="V83" s="12"/>
      <c r="W83" s="12"/>
      <c r="X83" s="12"/>
      <c r="Y83" s="12"/>
      <c r="Z83" s="12"/>
      <c r="AA83" s="12"/>
      <c r="AB83" s="12"/>
      <c r="AC83" s="12"/>
      <c r="AD83" s="12"/>
      <c r="AE83" s="12"/>
      <c r="AR83" s="200" t="s">
        <v>77</v>
      </c>
      <c r="AT83" s="201" t="s">
        <v>68</v>
      </c>
      <c r="AU83" s="201" t="s">
        <v>77</v>
      </c>
      <c r="AY83" s="200" t="s">
        <v>133</v>
      </c>
      <c r="BK83" s="202">
        <f>SUM(BK84:BK90)</f>
        <v>0</v>
      </c>
    </row>
    <row r="84" s="2" customFormat="1" ht="16.5" customHeight="1">
      <c r="A84" s="39"/>
      <c r="B84" s="40"/>
      <c r="C84" s="205" t="s">
        <v>77</v>
      </c>
      <c r="D84" s="205" t="s">
        <v>135</v>
      </c>
      <c r="E84" s="206" t="s">
        <v>382</v>
      </c>
      <c r="F84" s="207" t="s">
        <v>383</v>
      </c>
      <c r="G84" s="208" t="s">
        <v>138</v>
      </c>
      <c r="H84" s="209">
        <v>522</v>
      </c>
      <c r="I84" s="210"/>
      <c r="J84" s="211">
        <f>ROUND(I84*H84,2)</f>
        <v>0</v>
      </c>
      <c r="K84" s="207" t="s">
        <v>139</v>
      </c>
      <c r="L84" s="45"/>
      <c r="M84" s="212" t="s">
        <v>19</v>
      </c>
      <c r="N84" s="213" t="s">
        <v>40</v>
      </c>
      <c r="O84" s="85"/>
      <c r="P84" s="214">
        <f>O84*H84</f>
        <v>0</v>
      </c>
      <c r="Q84" s="214">
        <v>0</v>
      </c>
      <c r="R84" s="214">
        <f>Q84*H84</f>
        <v>0</v>
      </c>
      <c r="S84" s="214">
        <v>0</v>
      </c>
      <c r="T84" s="215">
        <f>S84*H84</f>
        <v>0</v>
      </c>
      <c r="U84" s="39"/>
      <c r="V84" s="39"/>
      <c r="W84" s="39"/>
      <c r="X84" s="39"/>
      <c r="Y84" s="39"/>
      <c r="Z84" s="39"/>
      <c r="AA84" s="39"/>
      <c r="AB84" s="39"/>
      <c r="AC84" s="39"/>
      <c r="AD84" s="39"/>
      <c r="AE84" s="39"/>
      <c r="AR84" s="216" t="s">
        <v>140</v>
      </c>
      <c r="AT84" s="216" t="s">
        <v>135</v>
      </c>
      <c r="AU84" s="216" t="s">
        <v>79</v>
      </c>
      <c r="AY84" s="18" t="s">
        <v>133</v>
      </c>
      <c r="BE84" s="217">
        <f>IF(N84="základní",J84,0)</f>
        <v>0</v>
      </c>
      <c r="BF84" s="217">
        <f>IF(N84="snížená",J84,0)</f>
        <v>0</v>
      </c>
      <c r="BG84" s="217">
        <f>IF(N84="zákl. přenesená",J84,0)</f>
        <v>0</v>
      </c>
      <c r="BH84" s="217">
        <f>IF(N84="sníž. přenesená",J84,0)</f>
        <v>0</v>
      </c>
      <c r="BI84" s="217">
        <f>IF(N84="nulová",J84,0)</f>
        <v>0</v>
      </c>
      <c r="BJ84" s="18" t="s">
        <v>77</v>
      </c>
      <c r="BK84" s="217">
        <f>ROUND(I84*H84,2)</f>
        <v>0</v>
      </c>
      <c r="BL84" s="18" t="s">
        <v>140</v>
      </c>
      <c r="BM84" s="216" t="s">
        <v>384</v>
      </c>
    </row>
    <row r="85" s="13" customFormat="1">
      <c r="A85" s="13"/>
      <c r="B85" s="218"/>
      <c r="C85" s="219"/>
      <c r="D85" s="220" t="s">
        <v>142</v>
      </c>
      <c r="E85" s="221" t="s">
        <v>19</v>
      </c>
      <c r="F85" s="222" t="s">
        <v>385</v>
      </c>
      <c r="G85" s="219"/>
      <c r="H85" s="223">
        <v>522</v>
      </c>
      <c r="I85" s="224"/>
      <c r="J85" s="219"/>
      <c r="K85" s="219"/>
      <c r="L85" s="225"/>
      <c r="M85" s="226"/>
      <c r="N85" s="227"/>
      <c r="O85" s="227"/>
      <c r="P85" s="227"/>
      <c r="Q85" s="227"/>
      <c r="R85" s="227"/>
      <c r="S85" s="227"/>
      <c r="T85" s="228"/>
      <c r="U85" s="13"/>
      <c r="V85" s="13"/>
      <c r="W85" s="13"/>
      <c r="X85" s="13"/>
      <c r="Y85" s="13"/>
      <c r="Z85" s="13"/>
      <c r="AA85" s="13"/>
      <c r="AB85" s="13"/>
      <c r="AC85" s="13"/>
      <c r="AD85" s="13"/>
      <c r="AE85" s="13"/>
      <c r="AT85" s="229" t="s">
        <v>142</v>
      </c>
      <c r="AU85" s="229" t="s">
        <v>79</v>
      </c>
      <c r="AV85" s="13" t="s">
        <v>79</v>
      </c>
      <c r="AW85" s="13" t="s">
        <v>31</v>
      </c>
      <c r="AX85" s="13" t="s">
        <v>69</v>
      </c>
      <c r="AY85" s="229" t="s">
        <v>133</v>
      </c>
    </row>
    <row r="86" s="14" customFormat="1">
      <c r="A86" s="14"/>
      <c r="B86" s="230"/>
      <c r="C86" s="231"/>
      <c r="D86" s="220" t="s">
        <v>142</v>
      </c>
      <c r="E86" s="232" t="s">
        <v>19</v>
      </c>
      <c r="F86" s="233" t="s">
        <v>144</v>
      </c>
      <c r="G86" s="231"/>
      <c r="H86" s="234">
        <v>522</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142</v>
      </c>
      <c r="AU86" s="240" t="s">
        <v>79</v>
      </c>
      <c r="AV86" s="14" t="s">
        <v>140</v>
      </c>
      <c r="AW86" s="14" t="s">
        <v>31</v>
      </c>
      <c r="AX86" s="14" t="s">
        <v>77</v>
      </c>
      <c r="AY86" s="240" t="s">
        <v>133</v>
      </c>
    </row>
    <row r="87" s="2" customFormat="1" ht="37.8" customHeight="1">
      <c r="A87" s="39"/>
      <c r="B87" s="40"/>
      <c r="C87" s="205" t="s">
        <v>79</v>
      </c>
      <c r="D87" s="205" t="s">
        <v>135</v>
      </c>
      <c r="E87" s="206" t="s">
        <v>386</v>
      </c>
      <c r="F87" s="207" t="s">
        <v>387</v>
      </c>
      <c r="G87" s="208" t="s">
        <v>388</v>
      </c>
      <c r="H87" s="209">
        <v>52.200000000000003</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389</v>
      </c>
    </row>
    <row r="88" s="13" customFormat="1">
      <c r="A88" s="13"/>
      <c r="B88" s="218"/>
      <c r="C88" s="219"/>
      <c r="D88" s="220" t="s">
        <v>142</v>
      </c>
      <c r="E88" s="221" t="s">
        <v>19</v>
      </c>
      <c r="F88" s="222" t="s">
        <v>390</v>
      </c>
      <c r="G88" s="219"/>
      <c r="H88" s="223">
        <v>52.200000000000003</v>
      </c>
      <c r="I88" s="224"/>
      <c r="J88" s="219"/>
      <c r="K88" s="219"/>
      <c r="L88" s="225"/>
      <c r="M88" s="226"/>
      <c r="N88" s="227"/>
      <c r="O88" s="227"/>
      <c r="P88" s="227"/>
      <c r="Q88" s="227"/>
      <c r="R88" s="227"/>
      <c r="S88" s="227"/>
      <c r="T88" s="228"/>
      <c r="U88" s="13"/>
      <c r="V88" s="13"/>
      <c r="W88" s="13"/>
      <c r="X88" s="13"/>
      <c r="Y88" s="13"/>
      <c r="Z88" s="13"/>
      <c r="AA88" s="13"/>
      <c r="AB88" s="13"/>
      <c r="AC88" s="13"/>
      <c r="AD88" s="13"/>
      <c r="AE88" s="13"/>
      <c r="AT88" s="229" t="s">
        <v>142</v>
      </c>
      <c r="AU88" s="229" t="s">
        <v>79</v>
      </c>
      <c r="AV88" s="13" t="s">
        <v>79</v>
      </c>
      <c r="AW88" s="13" t="s">
        <v>31</v>
      </c>
      <c r="AX88" s="13" t="s">
        <v>69</v>
      </c>
      <c r="AY88" s="229" t="s">
        <v>133</v>
      </c>
    </row>
    <row r="89" s="14" customFormat="1">
      <c r="A89" s="14"/>
      <c r="B89" s="230"/>
      <c r="C89" s="231"/>
      <c r="D89" s="220" t="s">
        <v>142</v>
      </c>
      <c r="E89" s="232" t="s">
        <v>19</v>
      </c>
      <c r="F89" s="233" t="s">
        <v>144</v>
      </c>
      <c r="G89" s="231"/>
      <c r="H89" s="234">
        <v>52.200000000000003</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142</v>
      </c>
      <c r="AU89" s="240" t="s">
        <v>79</v>
      </c>
      <c r="AV89" s="14" t="s">
        <v>140</v>
      </c>
      <c r="AW89" s="14" t="s">
        <v>31</v>
      </c>
      <c r="AX89" s="14" t="s">
        <v>77</v>
      </c>
      <c r="AY89" s="240" t="s">
        <v>133</v>
      </c>
    </row>
    <row r="90" s="2" customFormat="1" ht="24.15" customHeight="1">
      <c r="A90" s="39"/>
      <c r="B90" s="40"/>
      <c r="C90" s="205" t="s">
        <v>149</v>
      </c>
      <c r="D90" s="205" t="s">
        <v>135</v>
      </c>
      <c r="E90" s="206" t="s">
        <v>391</v>
      </c>
      <c r="F90" s="207" t="s">
        <v>379</v>
      </c>
      <c r="G90" s="208" t="s">
        <v>320</v>
      </c>
      <c r="H90" s="209">
        <v>104.40000000000001</v>
      </c>
      <c r="I90" s="210"/>
      <c r="J90" s="211">
        <f>ROUND(I90*H90,2)</f>
        <v>0</v>
      </c>
      <c r="K90" s="207" t="s">
        <v>139</v>
      </c>
      <c r="L90" s="45"/>
      <c r="M90" s="249" t="s">
        <v>19</v>
      </c>
      <c r="N90" s="250" t="s">
        <v>40</v>
      </c>
      <c r="O90" s="251"/>
      <c r="P90" s="252">
        <f>O90*H90</f>
        <v>0</v>
      </c>
      <c r="Q90" s="252">
        <v>0</v>
      </c>
      <c r="R90" s="252">
        <f>Q90*H90</f>
        <v>0</v>
      </c>
      <c r="S90" s="252">
        <v>0</v>
      </c>
      <c r="T90" s="253">
        <f>S90*H90</f>
        <v>0</v>
      </c>
      <c r="U90" s="39"/>
      <c r="V90" s="39"/>
      <c r="W90" s="39"/>
      <c r="X90" s="39"/>
      <c r="Y90" s="39"/>
      <c r="Z90" s="39"/>
      <c r="AA90" s="39"/>
      <c r="AB90" s="39"/>
      <c r="AC90" s="39"/>
      <c r="AD90" s="39"/>
      <c r="AE90" s="39"/>
      <c r="AR90" s="216" t="s">
        <v>140</v>
      </c>
      <c r="AT90" s="216" t="s">
        <v>135</v>
      </c>
      <c r="AU90" s="216" t="s">
        <v>79</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140</v>
      </c>
      <c r="BM90" s="216" t="s">
        <v>392</v>
      </c>
    </row>
    <row r="91" s="2" customFormat="1" ht="6.96" customHeight="1">
      <c r="A91" s="39"/>
      <c r="B91" s="60"/>
      <c r="C91" s="61"/>
      <c r="D91" s="61"/>
      <c r="E91" s="61"/>
      <c r="F91" s="61"/>
      <c r="G91" s="61"/>
      <c r="H91" s="61"/>
      <c r="I91" s="61"/>
      <c r="J91" s="61"/>
      <c r="K91" s="61"/>
      <c r="L91" s="45"/>
      <c r="M91" s="39"/>
      <c r="O91" s="39"/>
      <c r="P91" s="39"/>
      <c r="Q91" s="39"/>
      <c r="R91" s="39"/>
      <c r="S91" s="39"/>
      <c r="T91" s="39"/>
      <c r="U91" s="39"/>
      <c r="V91" s="39"/>
      <c r="W91" s="39"/>
      <c r="X91" s="39"/>
      <c r="Y91" s="39"/>
      <c r="Z91" s="39"/>
      <c r="AA91" s="39"/>
      <c r="AB91" s="39"/>
      <c r="AC91" s="39"/>
      <c r="AD91" s="39"/>
      <c r="AE91" s="39"/>
    </row>
  </sheetData>
  <sheetProtection sheet="1" autoFilter="0" formatColumns="0" formatRows="0" objects="1" scenarios="1" spinCount="100000" saltValue="KZtkYrL7fBFIXGR5dHGz6ceUmrbIrT4la8nDQvae/eMvKgheFe1vP3yI4u9VjP18k2VklgZ4FmLf48LhF9QFbw==" hashValue="KXFLnH0FQPsqUTwxUFc+8ekhbzLXrnnteJ2+hyLDfeCtUr2zRCQXSJ8wsb8z+fMI4hEwUZCebs7VKsMI49yrWg==" algorithmName="SHA-512" password="CC35"/>
  <autoFilter ref="C80:K90"/>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393</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ROUND(J82,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ROUND((SUM(BE82:BE120)),  2)</f>
        <v>0</v>
      </c>
      <c r="G33" s="39"/>
      <c r="H33" s="39"/>
      <c r="I33" s="149">
        <v>0.20999999999999999</v>
      </c>
      <c r="J33" s="148">
        <f>ROUND(((SUM(BE82:BE120))*I33),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ROUND((SUM(BF82:BF120)),  2)</f>
        <v>0</v>
      </c>
      <c r="G34" s="39"/>
      <c r="H34" s="39"/>
      <c r="I34" s="149">
        <v>0.14999999999999999</v>
      </c>
      <c r="J34" s="148">
        <f>ROUND(((SUM(BF82:BF120))*I34),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ROUND((SUM(BG82:BG120)),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ROUND((SUM(BH82:BH120)),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ROUND((SUM(BI82:BI120)),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003 - Kácení</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J83</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J84</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394</v>
      </c>
      <c r="E62" s="175"/>
      <c r="F62" s="175"/>
      <c r="G62" s="175"/>
      <c r="H62" s="175"/>
      <c r="I62" s="175"/>
      <c r="J62" s="176">
        <f>J111</f>
        <v>0</v>
      </c>
      <c r="K62" s="173"/>
      <c r="L62" s="177"/>
      <c r="S62" s="10"/>
      <c r="T62" s="10"/>
      <c r="U62" s="10"/>
      <c r="V62" s="10"/>
      <c r="W62" s="10"/>
      <c r="X62" s="10"/>
      <c r="Y62" s="10"/>
      <c r="Z62" s="10"/>
      <c r="AA62" s="10"/>
      <c r="AB62" s="10"/>
      <c r="AC62" s="10"/>
      <c r="AD62" s="10"/>
      <c r="AE62" s="10"/>
    </row>
    <row r="63" s="2" customFormat="1" ht="21.84"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2" customFormat="1" ht="6.96"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2" customFormat="1" ht="6.96"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2" customFormat="1" ht="24.96" customHeight="1">
      <c r="A69" s="39"/>
      <c r="B69" s="40"/>
      <c r="C69" s="24" t="s">
        <v>118</v>
      </c>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6.96"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6.5" customHeight="1">
      <c r="A72" s="39"/>
      <c r="B72" s="40"/>
      <c r="C72" s="41"/>
      <c r="D72" s="41"/>
      <c r="E72" s="161" t="str">
        <f>E7</f>
        <v>Na Pláni Praha 5 č. akce 968 - změna č. 1 (kontrolní rozpo., slepý vv</v>
      </c>
      <c r="F72" s="33"/>
      <c r="G72" s="33"/>
      <c r="H72" s="33"/>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108</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70" t="str">
        <f>E9</f>
        <v>SO 003 - Kácení</v>
      </c>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21</v>
      </c>
      <c r="D76" s="41"/>
      <c r="E76" s="41"/>
      <c r="F76" s="28" t="str">
        <f>F12</f>
        <v xml:space="preserve"> </v>
      </c>
      <c r="G76" s="41"/>
      <c r="H76" s="41"/>
      <c r="I76" s="33" t="s">
        <v>23</v>
      </c>
      <c r="J76" s="73" t="str">
        <f>IF(J12="","",J12)</f>
        <v>23. 3. 2021</v>
      </c>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5.15" customHeight="1">
      <c r="A78" s="39"/>
      <c r="B78" s="40"/>
      <c r="C78" s="33" t="s">
        <v>25</v>
      </c>
      <c r="D78" s="41"/>
      <c r="E78" s="41"/>
      <c r="F78" s="28" t="str">
        <f>E15</f>
        <v xml:space="preserve"> </v>
      </c>
      <c r="G78" s="41"/>
      <c r="H78" s="41"/>
      <c r="I78" s="33" t="s">
        <v>30</v>
      </c>
      <c r="J78" s="37" t="str">
        <f>E21</f>
        <v xml:space="preserve"> </v>
      </c>
      <c r="K78" s="41"/>
      <c r="L78" s="135"/>
      <c r="S78" s="39"/>
      <c r="T78" s="39"/>
      <c r="U78" s="39"/>
      <c r="V78" s="39"/>
      <c r="W78" s="39"/>
      <c r="X78" s="39"/>
      <c r="Y78" s="39"/>
      <c r="Z78" s="39"/>
      <c r="AA78" s="39"/>
      <c r="AB78" s="39"/>
      <c r="AC78" s="39"/>
      <c r="AD78" s="39"/>
      <c r="AE78" s="39"/>
    </row>
    <row r="79" s="2" customFormat="1" ht="15.15" customHeight="1">
      <c r="A79" s="39"/>
      <c r="B79" s="40"/>
      <c r="C79" s="33" t="s">
        <v>28</v>
      </c>
      <c r="D79" s="41"/>
      <c r="E79" s="41"/>
      <c r="F79" s="28" t="str">
        <f>IF(E18="","",E18)</f>
        <v>Vyplň údaj</v>
      </c>
      <c r="G79" s="41"/>
      <c r="H79" s="41"/>
      <c r="I79" s="33" t="s">
        <v>32</v>
      </c>
      <c r="J79" s="37" t="str">
        <f>E24</f>
        <v xml:space="preserve"> </v>
      </c>
      <c r="K79" s="41"/>
      <c r="L79" s="135"/>
      <c r="S79" s="39"/>
      <c r="T79" s="39"/>
      <c r="U79" s="39"/>
      <c r="V79" s="39"/>
      <c r="W79" s="39"/>
      <c r="X79" s="39"/>
      <c r="Y79" s="39"/>
      <c r="Z79" s="39"/>
      <c r="AA79" s="39"/>
      <c r="AB79" s="39"/>
      <c r="AC79" s="39"/>
      <c r="AD79" s="39"/>
      <c r="AE79" s="39"/>
    </row>
    <row r="80" s="2" customFormat="1" ht="10.32"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11" customFormat="1" ht="29.28" customHeight="1">
      <c r="A81" s="178"/>
      <c r="B81" s="179"/>
      <c r="C81" s="180" t="s">
        <v>119</v>
      </c>
      <c r="D81" s="181" t="s">
        <v>54</v>
      </c>
      <c r="E81" s="181" t="s">
        <v>50</v>
      </c>
      <c r="F81" s="181" t="s">
        <v>51</v>
      </c>
      <c r="G81" s="181" t="s">
        <v>120</v>
      </c>
      <c r="H81" s="181" t="s">
        <v>121</v>
      </c>
      <c r="I81" s="181" t="s">
        <v>122</v>
      </c>
      <c r="J81" s="181" t="s">
        <v>112</v>
      </c>
      <c r="K81" s="182" t="s">
        <v>123</v>
      </c>
      <c r="L81" s="183"/>
      <c r="M81" s="93" t="s">
        <v>19</v>
      </c>
      <c r="N81" s="94" t="s">
        <v>39</v>
      </c>
      <c r="O81" s="94" t="s">
        <v>124</v>
      </c>
      <c r="P81" s="94" t="s">
        <v>125</v>
      </c>
      <c r="Q81" s="94" t="s">
        <v>126</v>
      </c>
      <c r="R81" s="94" t="s">
        <v>127</v>
      </c>
      <c r="S81" s="94" t="s">
        <v>128</v>
      </c>
      <c r="T81" s="95" t="s">
        <v>129</v>
      </c>
      <c r="U81" s="178"/>
      <c r="V81" s="178"/>
      <c r="W81" s="178"/>
      <c r="X81" s="178"/>
      <c r="Y81" s="178"/>
      <c r="Z81" s="178"/>
      <c r="AA81" s="178"/>
      <c r="AB81" s="178"/>
      <c r="AC81" s="178"/>
      <c r="AD81" s="178"/>
      <c r="AE81" s="178"/>
    </row>
    <row r="82" s="2" customFormat="1" ht="22.8" customHeight="1">
      <c r="A82" s="39"/>
      <c r="B82" s="40"/>
      <c r="C82" s="100" t="s">
        <v>130</v>
      </c>
      <c r="D82" s="41"/>
      <c r="E82" s="41"/>
      <c r="F82" s="41"/>
      <c r="G82" s="41"/>
      <c r="H82" s="41"/>
      <c r="I82" s="41"/>
      <c r="J82" s="184">
        <f>BK82</f>
        <v>0</v>
      </c>
      <c r="K82" s="41"/>
      <c r="L82" s="45"/>
      <c r="M82" s="96"/>
      <c r="N82" s="185"/>
      <c r="O82" s="97"/>
      <c r="P82" s="186">
        <f>P83</f>
        <v>0</v>
      </c>
      <c r="Q82" s="97"/>
      <c r="R82" s="186">
        <f>R83</f>
        <v>0</v>
      </c>
      <c r="S82" s="97"/>
      <c r="T82" s="187">
        <f>T83</f>
        <v>0</v>
      </c>
      <c r="U82" s="39"/>
      <c r="V82" s="39"/>
      <c r="W82" s="39"/>
      <c r="X82" s="39"/>
      <c r="Y82" s="39"/>
      <c r="Z82" s="39"/>
      <c r="AA82" s="39"/>
      <c r="AB82" s="39"/>
      <c r="AC82" s="39"/>
      <c r="AD82" s="39"/>
      <c r="AE82" s="39"/>
      <c r="AT82" s="18" t="s">
        <v>68</v>
      </c>
      <c r="AU82" s="18" t="s">
        <v>113</v>
      </c>
      <c r="BK82" s="188">
        <f>BK83</f>
        <v>0</v>
      </c>
    </row>
    <row r="83" s="12" customFormat="1" ht="25.92" customHeight="1">
      <c r="A83" s="12"/>
      <c r="B83" s="189"/>
      <c r="C83" s="190"/>
      <c r="D83" s="191" t="s">
        <v>68</v>
      </c>
      <c r="E83" s="192" t="s">
        <v>131</v>
      </c>
      <c r="F83" s="192" t="s">
        <v>132</v>
      </c>
      <c r="G83" s="190"/>
      <c r="H83" s="190"/>
      <c r="I83" s="193"/>
      <c r="J83" s="194">
        <f>BK83</f>
        <v>0</v>
      </c>
      <c r="K83" s="190"/>
      <c r="L83" s="195"/>
      <c r="M83" s="196"/>
      <c r="N83" s="197"/>
      <c r="O83" s="197"/>
      <c r="P83" s="198">
        <f>P84+P111</f>
        <v>0</v>
      </c>
      <c r="Q83" s="197"/>
      <c r="R83" s="198">
        <f>R84+R111</f>
        <v>0</v>
      </c>
      <c r="S83" s="197"/>
      <c r="T83" s="199">
        <f>T84+T111</f>
        <v>0</v>
      </c>
      <c r="U83" s="12"/>
      <c r="V83" s="12"/>
      <c r="W83" s="12"/>
      <c r="X83" s="12"/>
      <c r="Y83" s="12"/>
      <c r="Z83" s="12"/>
      <c r="AA83" s="12"/>
      <c r="AB83" s="12"/>
      <c r="AC83" s="12"/>
      <c r="AD83" s="12"/>
      <c r="AE83" s="12"/>
      <c r="AR83" s="200" t="s">
        <v>77</v>
      </c>
      <c r="AT83" s="201" t="s">
        <v>68</v>
      </c>
      <c r="AU83" s="201" t="s">
        <v>69</v>
      </c>
      <c r="AY83" s="200" t="s">
        <v>133</v>
      </c>
      <c r="BK83" s="202">
        <f>BK84+BK111</f>
        <v>0</v>
      </c>
    </row>
    <row r="84" s="12" customFormat="1" ht="22.8" customHeight="1">
      <c r="A84" s="12"/>
      <c r="B84" s="189"/>
      <c r="C84" s="190"/>
      <c r="D84" s="191" t="s">
        <v>68</v>
      </c>
      <c r="E84" s="203" t="s">
        <v>77</v>
      </c>
      <c r="F84" s="203" t="s">
        <v>134</v>
      </c>
      <c r="G84" s="190"/>
      <c r="H84" s="190"/>
      <c r="I84" s="193"/>
      <c r="J84" s="204">
        <f>BK84</f>
        <v>0</v>
      </c>
      <c r="K84" s="190"/>
      <c r="L84" s="195"/>
      <c r="M84" s="196"/>
      <c r="N84" s="197"/>
      <c r="O84" s="197"/>
      <c r="P84" s="198">
        <f>SUM(P85:P110)</f>
        <v>0</v>
      </c>
      <c r="Q84" s="197"/>
      <c r="R84" s="198">
        <f>SUM(R85:R110)</f>
        <v>0</v>
      </c>
      <c r="S84" s="197"/>
      <c r="T84" s="199">
        <f>SUM(T85:T110)</f>
        <v>0</v>
      </c>
      <c r="U84" s="12"/>
      <c r="V84" s="12"/>
      <c r="W84" s="12"/>
      <c r="X84" s="12"/>
      <c r="Y84" s="12"/>
      <c r="Z84" s="12"/>
      <c r="AA84" s="12"/>
      <c r="AB84" s="12"/>
      <c r="AC84" s="12"/>
      <c r="AD84" s="12"/>
      <c r="AE84" s="12"/>
      <c r="AR84" s="200" t="s">
        <v>77</v>
      </c>
      <c r="AT84" s="201" t="s">
        <v>68</v>
      </c>
      <c r="AU84" s="201" t="s">
        <v>77</v>
      </c>
      <c r="AY84" s="200" t="s">
        <v>133</v>
      </c>
      <c r="BK84" s="202">
        <f>SUM(BK85:BK110)</f>
        <v>0</v>
      </c>
    </row>
    <row r="85" s="2" customFormat="1" ht="24.15" customHeight="1">
      <c r="A85" s="39"/>
      <c r="B85" s="40"/>
      <c r="C85" s="205" t="s">
        <v>77</v>
      </c>
      <c r="D85" s="205" t="s">
        <v>135</v>
      </c>
      <c r="E85" s="206" t="s">
        <v>395</v>
      </c>
      <c r="F85" s="207" t="s">
        <v>396</v>
      </c>
      <c r="G85" s="208" t="s">
        <v>138</v>
      </c>
      <c r="H85" s="209">
        <v>98.799999999999997</v>
      </c>
      <c r="I85" s="210"/>
      <c r="J85" s="211">
        <f>ROUND(I85*H85,2)</f>
        <v>0</v>
      </c>
      <c r="K85" s="207" t="s">
        <v>139</v>
      </c>
      <c r="L85" s="45"/>
      <c r="M85" s="212" t="s">
        <v>19</v>
      </c>
      <c r="N85" s="213" t="s">
        <v>40</v>
      </c>
      <c r="O85" s="85"/>
      <c r="P85" s="214">
        <f>O85*H85</f>
        <v>0</v>
      </c>
      <c r="Q85" s="214">
        <v>0</v>
      </c>
      <c r="R85" s="214">
        <f>Q85*H85</f>
        <v>0</v>
      </c>
      <c r="S85" s="214">
        <v>0</v>
      </c>
      <c r="T85" s="215">
        <f>S85*H85</f>
        <v>0</v>
      </c>
      <c r="U85" s="39"/>
      <c r="V85" s="39"/>
      <c r="W85" s="39"/>
      <c r="X85" s="39"/>
      <c r="Y85" s="39"/>
      <c r="Z85" s="39"/>
      <c r="AA85" s="39"/>
      <c r="AB85" s="39"/>
      <c r="AC85" s="39"/>
      <c r="AD85" s="39"/>
      <c r="AE85" s="39"/>
      <c r="AR85" s="216" t="s">
        <v>140</v>
      </c>
      <c r="AT85" s="216" t="s">
        <v>135</v>
      </c>
      <c r="AU85" s="216" t="s">
        <v>79</v>
      </c>
      <c r="AY85" s="18" t="s">
        <v>133</v>
      </c>
      <c r="BE85" s="217">
        <f>IF(N85="základní",J85,0)</f>
        <v>0</v>
      </c>
      <c r="BF85" s="217">
        <f>IF(N85="snížená",J85,0)</f>
        <v>0</v>
      </c>
      <c r="BG85" s="217">
        <f>IF(N85="zákl. přenesená",J85,0)</f>
        <v>0</v>
      </c>
      <c r="BH85" s="217">
        <f>IF(N85="sníž. přenesená",J85,0)</f>
        <v>0</v>
      </c>
      <c r="BI85" s="217">
        <f>IF(N85="nulová",J85,0)</f>
        <v>0</v>
      </c>
      <c r="BJ85" s="18" t="s">
        <v>77</v>
      </c>
      <c r="BK85" s="217">
        <f>ROUND(I85*H85,2)</f>
        <v>0</v>
      </c>
      <c r="BL85" s="18" t="s">
        <v>140</v>
      </c>
      <c r="BM85" s="216" t="s">
        <v>397</v>
      </c>
    </row>
    <row r="86" s="13" customFormat="1">
      <c r="A86" s="13"/>
      <c r="B86" s="218"/>
      <c r="C86" s="219"/>
      <c r="D86" s="220" t="s">
        <v>142</v>
      </c>
      <c r="E86" s="221" t="s">
        <v>19</v>
      </c>
      <c r="F86" s="222" t="s">
        <v>398</v>
      </c>
      <c r="G86" s="219"/>
      <c r="H86" s="223">
        <v>98.799999999999997</v>
      </c>
      <c r="I86" s="224"/>
      <c r="J86" s="219"/>
      <c r="K86" s="219"/>
      <c r="L86" s="225"/>
      <c r="M86" s="226"/>
      <c r="N86" s="227"/>
      <c r="O86" s="227"/>
      <c r="P86" s="227"/>
      <c r="Q86" s="227"/>
      <c r="R86" s="227"/>
      <c r="S86" s="227"/>
      <c r="T86" s="228"/>
      <c r="U86" s="13"/>
      <c r="V86" s="13"/>
      <c r="W86" s="13"/>
      <c r="X86" s="13"/>
      <c r="Y86" s="13"/>
      <c r="Z86" s="13"/>
      <c r="AA86" s="13"/>
      <c r="AB86" s="13"/>
      <c r="AC86" s="13"/>
      <c r="AD86" s="13"/>
      <c r="AE86" s="13"/>
      <c r="AT86" s="229" t="s">
        <v>142</v>
      </c>
      <c r="AU86" s="229" t="s">
        <v>79</v>
      </c>
      <c r="AV86" s="13" t="s">
        <v>79</v>
      </c>
      <c r="AW86" s="13" t="s">
        <v>31</v>
      </c>
      <c r="AX86" s="13" t="s">
        <v>69</v>
      </c>
      <c r="AY86" s="229" t="s">
        <v>133</v>
      </c>
    </row>
    <row r="87" s="14" customFormat="1">
      <c r="A87" s="14"/>
      <c r="B87" s="230"/>
      <c r="C87" s="231"/>
      <c r="D87" s="220" t="s">
        <v>142</v>
      </c>
      <c r="E87" s="232" t="s">
        <v>19</v>
      </c>
      <c r="F87" s="233" t="s">
        <v>144</v>
      </c>
      <c r="G87" s="231"/>
      <c r="H87" s="234">
        <v>98.799999999999997</v>
      </c>
      <c r="I87" s="235"/>
      <c r="J87" s="231"/>
      <c r="K87" s="231"/>
      <c r="L87" s="236"/>
      <c r="M87" s="237"/>
      <c r="N87" s="238"/>
      <c r="O87" s="238"/>
      <c r="P87" s="238"/>
      <c r="Q87" s="238"/>
      <c r="R87" s="238"/>
      <c r="S87" s="238"/>
      <c r="T87" s="239"/>
      <c r="U87" s="14"/>
      <c r="V87" s="14"/>
      <c r="W87" s="14"/>
      <c r="X87" s="14"/>
      <c r="Y87" s="14"/>
      <c r="Z87" s="14"/>
      <c r="AA87" s="14"/>
      <c r="AB87" s="14"/>
      <c r="AC87" s="14"/>
      <c r="AD87" s="14"/>
      <c r="AE87" s="14"/>
      <c r="AT87" s="240" t="s">
        <v>142</v>
      </c>
      <c r="AU87" s="240" t="s">
        <v>79</v>
      </c>
      <c r="AV87" s="14" t="s">
        <v>140</v>
      </c>
      <c r="AW87" s="14" t="s">
        <v>31</v>
      </c>
      <c r="AX87" s="14" t="s">
        <v>77</v>
      </c>
      <c r="AY87" s="240" t="s">
        <v>133</v>
      </c>
    </row>
    <row r="88" s="2" customFormat="1" ht="21.75" customHeight="1">
      <c r="A88" s="39"/>
      <c r="B88" s="40"/>
      <c r="C88" s="205" t="s">
        <v>79</v>
      </c>
      <c r="D88" s="205" t="s">
        <v>135</v>
      </c>
      <c r="E88" s="206" t="s">
        <v>399</v>
      </c>
      <c r="F88" s="207" t="s">
        <v>400</v>
      </c>
      <c r="G88" s="208" t="s">
        <v>279</v>
      </c>
      <c r="H88" s="209">
        <v>5</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401</v>
      </c>
    </row>
    <row r="89" s="13" customFormat="1">
      <c r="A89" s="13"/>
      <c r="B89" s="218"/>
      <c r="C89" s="219"/>
      <c r="D89" s="220" t="s">
        <v>142</v>
      </c>
      <c r="E89" s="221" t="s">
        <v>19</v>
      </c>
      <c r="F89" s="222" t="s">
        <v>402</v>
      </c>
      <c r="G89" s="219"/>
      <c r="H89" s="223">
        <v>5</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142</v>
      </c>
      <c r="AU89" s="229" t="s">
        <v>79</v>
      </c>
      <c r="AV89" s="13" t="s">
        <v>79</v>
      </c>
      <c r="AW89" s="13" t="s">
        <v>31</v>
      </c>
      <c r="AX89" s="13" t="s">
        <v>69</v>
      </c>
      <c r="AY89" s="229" t="s">
        <v>133</v>
      </c>
    </row>
    <row r="90" s="14" customFormat="1">
      <c r="A90" s="14"/>
      <c r="B90" s="230"/>
      <c r="C90" s="231"/>
      <c r="D90" s="220" t="s">
        <v>142</v>
      </c>
      <c r="E90" s="232" t="s">
        <v>19</v>
      </c>
      <c r="F90" s="233" t="s">
        <v>144</v>
      </c>
      <c r="G90" s="231"/>
      <c r="H90" s="234">
        <v>5</v>
      </c>
      <c r="I90" s="235"/>
      <c r="J90" s="231"/>
      <c r="K90" s="231"/>
      <c r="L90" s="236"/>
      <c r="M90" s="237"/>
      <c r="N90" s="238"/>
      <c r="O90" s="238"/>
      <c r="P90" s="238"/>
      <c r="Q90" s="238"/>
      <c r="R90" s="238"/>
      <c r="S90" s="238"/>
      <c r="T90" s="239"/>
      <c r="U90" s="14"/>
      <c r="V90" s="14"/>
      <c r="W90" s="14"/>
      <c r="X90" s="14"/>
      <c r="Y90" s="14"/>
      <c r="Z90" s="14"/>
      <c r="AA90" s="14"/>
      <c r="AB90" s="14"/>
      <c r="AC90" s="14"/>
      <c r="AD90" s="14"/>
      <c r="AE90" s="14"/>
      <c r="AT90" s="240" t="s">
        <v>142</v>
      </c>
      <c r="AU90" s="240" t="s">
        <v>79</v>
      </c>
      <c r="AV90" s="14" t="s">
        <v>140</v>
      </c>
      <c r="AW90" s="14" t="s">
        <v>31</v>
      </c>
      <c r="AX90" s="14" t="s">
        <v>77</v>
      </c>
      <c r="AY90" s="240" t="s">
        <v>133</v>
      </c>
    </row>
    <row r="91" s="2" customFormat="1" ht="21.75" customHeight="1">
      <c r="A91" s="39"/>
      <c r="B91" s="40"/>
      <c r="C91" s="205" t="s">
        <v>149</v>
      </c>
      <c r="D91" s="205" t="s">
        <v>135</v>
      </c>
      <c r="E91" s="206" t="s">
        <v>403</v>
      </c>
      <c r="F91" s="207" t="s">
        <v>404</v>
      </c>
      <c r="G91" s="208" t="s">
        <v>279</v>
      </c>
      <c r="H91" s="209">
        <v>5</v>
      </c>
      <c r="I91" s="210"/>
      <c r="J91" s="211">
        <f>ROUND(I91*H91,2)</f>
        <v>0</v>
      </c>
      <c r="K91" s="207" t="s">
        <v>139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140</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140</v>
      </c>
      <c r="BM91" s="216" t="s">
        <v>405</v>
      </c>
    </row>
    <row r="92" s="13" customFormat="1">
      <c r="A92" s="13"/>
      <c r="B92" s="218"/>
      <c r="C92" s="219"/>
      <c r="D92" s="220" t="s">
        <v>142</v>
      </c>
      <c r="E92" s="221" t="s">
        <v>19</v>
      </c>
      <c r="F92" s="222" t="s">
        <v>402</v>
      </c>
      <c r="G92" s="219"/>
      <c r="H92" s="223">
        <v>5</v>
      </c>
      <c r="I92" s="224"/>
      <c r="J92" s="219"/>
      <c r="K92" s="219"/>
      <c r="L92" s="225"/>
      <c r="M92" s="226"/>
      <c r="N92" s="227"/>
      <c r="O92" s="227"/>
      <c r="P92" s="227"/>
      <c r="Q92" s="227"/>
      <c r="R92" s="227"/>
      <c r="S92" s="227"/>
      <c r="T92" s="228"/>
      <c r="U92" s="13"/>
      <c r="V92" s="13"/>
      <c r="W92" s="13"/>
      <c r="X92" s="13"/>
      <c r="Y92" s="13"/>
      <c r="Z92" s="13"/>
      <c r="AA92" s="13"/>
      <c r="AB92" s="13"/>
      <c r="AC92" s="13"/>
      <c r="AD92" s="13"/>
      <c r="AE92" s="13"/>
      <c r="AT92" s="229" t="s">
        <v>142</v>
      </c>
      <c r="AU92" s="229" t="s">
        <v>79</v>
      </c>
      <c r="AV92" s="13" t="s">
        <v>79</v>
      </c>
      <c r="AW92" s="13" t="s">
        <v>31</v>
      </c>
      <c r="AX92" s="13" t="s">
        <v>69</v>
      </c>
      <c r="AY92" s="229" t="s">
        <v>133</v>
      </c>
    </row>
    <row r="93" s="14" customFormat="1">
      <c r="A93" s="14"/>
      <c r="B93" s="230"/>
      <c r="C93" s="231"/>
      <c r="D93" s="220" t="s">
        <v>142</v>
      </c>
      <c r="E93" s="232" t="s">
        <v>19</v>
      </c>
      <c r="F93" s="233" t="s">
        <v>144</v>
      </c>
      <c r="G93" s="231"/>
      <c r="H93" s="234">
        <v>5</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142</v>
      </c>
      <c r="AU93" s="240" t="s">
        <v>79</v>
      </c>
      <c r="AV93" s="14" t="s">
        <v>140</v>
      </c>
      <c r="AW93" s="14" t="s">
        <v>31</v>
      </c>
      <c r="AX93" s="14" t="s">
        <v>77</v>
      </c>
      <c r="AY93" s="240" t="s">
        <v>133</v>
      </c>
    </row>
    <row r="94" s="2" customFormat="1" ht="16.5" customHeight="1">
      <c r="A94" s="39"/>
      <c r="B94" s="40"/>
      <c r="C94" s="205" t="s">
        <v>140</v>
      </c>
      <c r="D94" s="205" t="s">
        <v>135</v>
      </c>
      <c r="E94" s="206" t="s">
        <v>406</v>
      </c>
      <c r="F94" s="207" t="s">
        <v>407</v>
      </c>
      <c r="G94" s="208" t="s">
        <v>230</v>
      </c>
      <c r="H94" s="209">
        <v>20</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408</v>
      </c>
    </row>
    <row r="95" s="13" customFormat="1">
      <c r="A95" s="13"/>
      <c r="B95" s="218"/>
      <c r="C95" s="219"/>
      <c r="D95" s="220" t="s">
        <v>142</v>
      </c>
      <c r="E95" s="221" t="s">
        <v>19</v>
      </c>
      <c r="F95" s="222" t="s">
        <v>409</v>
      </c>
      <c r="G95" s="219"/>
      <c r="H95" s="223">
        <v>20</v>
      </c>
      <c r="I95" s="224"/>
      <c r="J95" s="219"/>
      <c r="K95" s="219"/>
      <c r="L95" s="225"/>
      <c r="M95" s="226"/>
      <c r="N95" s="227"/>
      <c r="O95" s="227"/>
      <c r="P95" s="227"/>
      <c r="Q95" s="227"/>
      <c r="R95" s="227"/>
      <c r="S95" s="227"/>
      <c r="T95" s="228"/>
      <c r="U95" s="13"/>
      <c r="V95" s="13"/>
      <c r="W95" s="13"/>
      <c r="X95" s="13"/>
      <c r="Y95" s="13"/>
      <c r="Z95" s="13"/>
      <c r="AA95" s="13"/>
      <c r="AB95" s="13"/>
      <c r="AC95" s="13"/>
      <c r="AD95" s="13"/>
      <c r="AE95" s="13"/>
      <c r="AT95" s="229" t="s">
        <v>142</v>
      </c>
      <c r="AU95" s="229" t="s">
        <v>79</v>
      </c>
      <c r="AV95" s="13" t="s">
        <v>79</v>
      </c>
      <c r="AW95" s="13" t="s">
        <v>31</v>
      </c>
      <c r="AX95" s="13" t="s">
        <v>69</v>
      </c>
      <c r="AY95" s="229" t="s">
        <v>133</v>
      </c>
    </row>
    <row r="96" s="14" customFormat="1">
      <c r="A96" s="14"/>
      <c r="B96" s="230"/>
      <c r="C96" s="231"/>
      <c r="D96" s="220" t="s">
        <v>142</v>
      </c>
      <c r="E96" s="232" t="s">
        <v>19</v>
      </c>
      <c r="F96" s="233" t="s">
        <v>144</v>
      </c>
      <c r="G96" s="231"/>
      <c r="H96" s="234">
        <v>20</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142</v>
      </c>
      <c r="AU96" s="240" t="s">
        <v>79</v>
      </c>
      <c r="AV96" s="14" t="s">
        <v>140</v>
      </c>
      <c r="AW96" s="14" t="s">
        <v>31</v>
      </c>
      <c r="AX96" s="14" t="s">
        <v>77</v>
      </c>
      <c r="AY96" s="240" t="s">
        <v>133</v>
      </c>
    </row>
    <row r="97" s="2" customFormat="1" ht="16.5" customHeight="1">
      <c r="A97" s="39"/>
      <c r="B97" s="40"/>
      <c r="C97" s="205" t="s">
        <v>158</v>
      </c>
      <c r="D97" s="205" t="s">
        <v>135</v>
      </c>
      <c r="E97" s="206" t="s">
        <v>410</v>
      </c>
      <c r="F97" s="207" t="s">
        <v>411</v>
      </c>
      <c r="G97" s="208" t="s">
        <v>230</v>
      </c>
      <c r="H97" s="209">
        <v>20</v>
      </c>
      <c r="I97" s="210"/>
      <c r="J97" s="211">
        <f>ROUND(I97*H97,2)</f>
        <v>0</v>
      </c>
      <c r="K97" s="207" t="s">
        <v>19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412</v>
      </c>
    </row>
    <row r="98" s="13" customFormat="1">
      <c r="A98" s="13"/>
      <c r="B98" s="218"/>
      <c r="C98" s="219"/>
      <c r="D98" s="220" t="s">
        <v>142</v>
      </c>
      <c r="E98" s="221" t="s">
        <v>19</v>
      </c>
      <c r="F98" s="222" t="s">
        <v>409</v>
      </c>
      <c r="G98" s="219"/>
      <c r="H98" s="223">
        <v>20</v>
      </c>
      <c r="I98" s="224"/>
      <c r="J98" s="219"/>
      <c r="K98" s="219"/>
      <c r="L98" s="225"/>
      <c r="M98" s="226"/>
      <c r="N98" s="227"/>
      <c r="O98" s="227"/>
      <c r="P98" s="227"/>
      <c r="Q98" s="227"/>
      <c r="R98" s="227"/>
      <c r="S98" s="227"/>
      <c r="T98" s="228"/>
      <c r="U98" s="13"/>
      <c r="V98" s="13"/>
      <c r="W98" s="13"/>
      <c r="X98" s="13"/>
      <c r="Y98" s="13"/>
      <c r="Z98" s="13"/>
      <c r="AA98" s="13"/>
      <c r="AB98" s="13"/>
      <c r="AC98" s="13"/>
      <c r="AD98" s="13"/>
      <c r="AE98" s="13"/>
      <c r="AT98" s="229" t="s">
        <v>142</v>
      </c>
      <c r="AU98" s="229" t="s">
        <v>79</v>
      </c>
      <c r="AV98" s="13" t="s">
        <v>79</v>
      </c>
      <c r="AW98" s="13" t="s">
        <v>31</v>
      </c>
      <c r="AX98" s="13" t="s">
        <v>69</v>
      </c>
      <c r="AY98" s="229" t="s">
        <v>133</v>
      </c>
    </row>
    <row r="99" s="14" customFormat="1">
      <c r="A99" s="14"/>
      <c r="B99" s="230"/>
      <c r="C99" s="231"/>
      <c r="D99" s="220" t="s">
        <v>142</v>
      </c>
      <c r="E99" s="232" t="s">
        <v>19</v>
      </c>
      <c r="F99" s="233" t="s">
        <v>144</v>
      </c>
      <c r="G99" s="231"/>
      <c r="H99" s="234">
        <v>20</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142</v>
      </c>
      <c r="AU99" s="240" t="s">
        <v>79</v>
      </c>
      <c r="AV99" s="14" t="s">
        <v>140</v>
      </c>
      <c r="AW99" s="14" t="s">
        <v>31</v>
      </c>
      <c r="AX99" s="14" t="s">
        <v>77</v>
      </c>
      <c r="AY99" s="240" t="s">
        <v>133</v>
      </c>
    </row>
    <row r="100" s="2" customFormat="1" ht="16.5" customHeight="1">
      <c r="A100" s="39"/>
      <c r="B100" s="40"/>
      <c r="C100" s="205" t="s">
        <v>163</v>
      </c>
      <c r="D100" s="205" t="s">
        <v>135</v>
      </c>
      <c r="E100" s="206" t="s">
        <v>413</v>
      </c>
      <c r="F100" s="207" t="s">
        <v>414</v>
      </c>
      <c r="G100" s="208" t="s">
        <v>265</v>
      </c>
      <c r="H100" s="209">
        <v>1</v>
      </c>
      <c r="I100" s="210"/>
      <c r="J100" s="211">
        <f>ROUND(I100*H100,2)</f>
        <v>0</v>
      </c>
      <c r="K100" s="207" t="s">
        <v>19</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140</v>
      </c>
      <c r="AT100" s="216" t="s">
        <v>135</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140</v>
      </c>
      <c r="BM100" s="216" t="s">
        <v>415</v>
      </c>
    </row>
    <row r="101" s="2" customFormat="1">
      <c r="A101" s="39"/>
      <c r="B101" s="40"/>
      <c r="C101" s="41"/>
      <c r="D101" s="220" t="s">
        <v>416</v>
      </c>
      <c r="E101" s="41"/>
      <c r="F101" s="254" t="s">
        <v>417</v>
      </c>
      <c r="G101" s="41"/>
      <c r="H101" s="41"/>
      <c r="I101" s="243"/>
      <c r="J101" s="41"/>
      <c r="K101" s="41"/>
      <c r="L101" s="45"/>
      <c r="M101" s="244"/>
      <c r="N101" s="245"/>
      <c r="O101" s="85"/>
      <c r="P101" s="85"/>
      <c r="Q101" s="85"/>
      <c r="R101" s="85"/>
      <c r="S101" s="85"/>
      <c r="T101" s="86"/>
      <c r="U101" s="39"/>
      <c r="V101" s="39"/>
      <c r="W101" s="39"/>
      <c r="X101" s="39"/>
      <c r="Y101" s="39"/>
      <c r="Z101" s="39"/>
      <c r="AA101" s="39"/>
      <c r="AB101" s="39"/>
      <c r="AC101" s="39"/>
      <c r="AD101" s="39"/>
      <c r="AE101" s="39"/>
      <c r="AT101" s="18" t="s">
        <v>416</v>
      </c>
      <c r="AU101" s="18" t="s">
        <v>79</v>
      </c>
    </row>
    <row r="102" s="13" customFormat="1">
      <c r="A102" s="13"/>
      <c r="B102" s="218"/>
      <c r="C102" s="219"/>
      <c r="D102" s="220" t="s">
        <v>142</v>
      </c>
      <c r="E102" s="221" t="s">
        <v>19</v>
      </c>
      <c r="F102" s="222" t="s">
        <v>418</v>
      </c>
      <c r="G102" s="219"/>
      <c r="H102" s="223">
        <v>1</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142</v>
      </c>
      <c r="AU102" s="229" t="s">
        <v>79</v>
      </c>
      <c r="AV102" s="13" t="s">
        <v>79</v>
      </c>
      <c r="AW102" s="13" t="s">
        <v>31</v>
      </c>
      <c r="AX102" s="13" t="s">
        <v>69</v>
      </c>
      <c r="AY102" s="229" t="s">
        <v>133</v>
      </c>
    </row>
    <row r="103" s="14" customFormat="1">
      <c r="A103" s="14"/>
      <c r="B103" s="230"/>
      <c r="C103" s="231"/>
      <c r="D103" s="220" t="s">
        <v>142</v>
      </c>
      <c r="E103" s="232" t="s">
        <v>19</v>
      </c>
      <c r="F103" s="233" t="s">
        <v>144</v>
      </c>
      <c r="G103" s="231"/>
      <c r="H103" s="234">
        <v>1</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142</v>
      </c>
      <c r="AU103" s="240" t="s">
        <v>79</v>
      </c>
      <c r="AV103" s="14" t="s">
        <v>140</v>
      </c>
      <c r="AW103" s="14" t="s">
        <v>31</v>
      </c>
      <c r="AX103" s="14" t="s">
        <v>77</v>
      </c>
      <c r="AY103" s="240" t="s">
        <v>133</v>
      </c>
    </row>
    <row r="104" s="2" customFormat="1" ht="24.15" customHeight="1">
      <c r="A104" s="39"/>
      <c r="B104" s="40"/>
      <c r="C104" s="205" t="s">
        <v>168</v>
      </c>
      <c r="D104" s="205" t="s">
        <v>135</v>
      </c>
      <c r="E104" s="206" t="s">
        <v>419</v>
      </c>
      <c r="F104" s="207" t="s">
        <v>420</v>
      </c>
      <c r="G104" s="208" t="s">
        <v>279</v>
      </c>
      <c r="H104" s="209">
        <v>3</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421</v>
      </c>
    </row>
    <row r="105" s="2" customFormat="1">
      <c r="A105" s="39"/>
      <c r="B105" s="40"/>
      <c r="C105" s="41"/>
      <c r="D105" s="220" t="s">
        <v>416</v>
      </c>
      <c r="E105" s="41"/>
      <c r="F105" s="254" t="s">
        <v>422</v>
      </c>
      <c r="G105" s="41"/>
      <c r="H105" s="41"/>
      <c r="I105" s="243"/>
      <c r="J105" s="41"/>
      <c r="K105" s="41"/>
      <c r="L105" s="45"/>
      <c r="M105" s="244"/>
      <c r="N105" s="245"/>
      <c r="O105" s="85"/>
      <c r="P105" s="85"/>
      <c r="Q105" s="85"/>
      <c r="R105" s="85"/>
      <c r="S105" s="85"/>
      <c r="T105" s="86"/>
      <c r="U105" s="39"/>
      <c r="V105" s="39"/>
      <c r="W105" s="39"/>
      <c r="X105" s="39"/>
      <c r="Y105" s="39"/>
      <c r="Z105" s="39"/>
      <c r="AA105" s="39"/>
      <c r="AB105" s="39"/>
      <c r="AC105" s="39"/>
      <c r="AD105" s="39"/>
      <c r="AE105" s="39"/>
      <c r="AT105" s="18" t="s">
        <v>416</v>
      </c>
      <c r="AU105" s="18" t="s">
        <v>79</v>
      </c>
    </row>
    <row r="106" s="13" customFormat="1">
      <c r="A106" s="13"/>
      <c r="B106" s="218"/>
      <c r="C106" s="219"/>
      <c r="D106" s="220" t="s">
        <v>142</v>
      </c>
      <c r="E106" s="221" t="s">
        <v>19</v>
      </c>
      <c r="F106" s="222" t="s">
        <v>423</v>
      </c>
      <c r="G106" s="219"/>
      <c r="H106" s="223">
        <v>3</v>
      </c>
      <c r="I106" s="224"/>
      <c r="J106" s="219"/>
      <c r="K106" s="219"/>
      <c r="L106" s="225"/>
      <c r="M106" s="226"/>
      <c r="N106" s="227"/>
      <c r="O106" s="227"/>
      <c r="P106" s="227"/>
      <c r="Q106" s="227"/>
      <c r="R106" s="227"/>
      <c r="S106" s="227"/>
      <c r="T106" s="228"/>
      <c r="U106" s="13"/>
      <c r="V106" s="13"/>
      <c r="W106" s="13"/>
      <c r="X106" s="13"/>
      <c r="Y106" s="13"/>
      <c r="Z106" s="13"/>
      <c r="AA106" s="13"/>
      <c r="AB106" s="13"/>
      <c r="AC106" s="13"/>
      <c r="AD106" s="13"/>
      <c r="AE106" s="13"/>
      <c r="AT106" s="229" t="s">
        <v>142</v>
      </c>
      <c r="AU106" s="229" t="s">
        <v>79</v>
      </c>
      <c r="AV106" s="13" t="s">
        <v>79</v>
      </c>
      <c r="AW106" s="13" t="s">
        <v>31</v>
      </c>
      <c r="AX106" s="13" t="s">
        <v>69</v>
      </c>
      <c r="AY106" s="229" t="s">
        <v>133</v>
      </c>
    </row>
    <row r="107" s="14" customFormat="1">
      <c r="A107" s="14"/>
      <c r="B107" s="230"/>
      <c r="C107" s="231"/>
      <c r="D107" s="220" t="s">
        <v>142</v>
      </c>
      <c r="E107" s="232" t="s">
        <v>19</v>
      </c>
      <c r="F107" s="233" t="s">
        <v>144</v>
      </c>
      <c r="G107" s="231"/>
      <c r="H107" s="234">
        <v>3</v>
      </c>
      <c r="I107" s="235"/>
      <c r="J107" s="231"/>
      <c r="K107" s="231"/>
      <c r="L107" s="236"/>
      <c r="M107" s="237"/>
      <c r="N107" s="238"/>
      <c r="O107" s="238"/>
      <c r="P107" s="238"/>
      <c r="Q107" s="238"/>
      <c r="R107" s="238"/>
      <c r="S107" s="238"/>
      <c r="T107" s="239"/>
      <c r="U107" s="14"/>
      <c r="V107" s="14"/>
      <c r="W107" s="14"/>
      <c r="X107" s="14"/>
      <c r="Y107" s="14"/>
      <c r="Z107" s="14"/>
      <c r="AA107" s="14"/>
      <c r="AB107" s="14"/>
      <c r="AC107" s="14"/>
      <c r="AD107" s="14"/>
      <c r="AE107" s="14"/>
      <c r="AT107" s="240" t="s">
        <v>142</v>
      </c>
      <c r="AU107" s="240" t="s">
        <v>79</v>
      </c>
      <c r="AV107" s="14" t="s">
        <v>140</v>
      </c>
      <c r="AW107" s="14" t="s">
        <v>31</v>
      </c>
      <c r="AX107" s="14" t="s">
        <v>77</v>
      </c>
      <c r="AY107" s="240" t="s">
        <v>133</v>
      </c>
    </row>
    <row r="108" s="2" customFormat="1" ht="16.5" customHeight="1">
      <c r="A108" s="39"/>
      <c r="B108" s="40"/>
      <c r="C108" s="205" t="s">
        <v>175</v>
      </c>
      <c r="D108" s="205" t="s">
        <v>135</v>
      </c>
      <c r="E108" s="206" t="s">
        <v>424</v>
      </c>
      <c r="F108" s="207" t="s">
        <v>425</v>
      </c>
      <c r="G108" s="208" t="s">
        <v>388</v>
      </c>
      <c r="H108" s="209">
        <v>7</v>
      </c>
      <c r="I108" s="210"/>
      <c r="J108" s="211">
        <f>ROUND(I108*H108,2)</f>
        <v>0</v>
      </c>
      <c r="K108" s="207" t="s">
        <v>19</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140</v>
      </c>
      <c r="AT108" s="216" t="s">
        <v>135</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140</v>
      </c>
      <c r="BM108" s="216" t="s">
        <v>426</v>
      </c>
    </row>
    <row r="109" s="13" customFormat="1">
      <c r="A109" s="13"/>
      <c r="B109" s="218"/>
      <c r="C109" s="219"/>
      <c r="D109" s="220" t="s">
        <v>142</v>
      </c>
      <c r="E109" s="221" t="s">
        <v>19</v>
      </c>
      <c r="F109" s="222" t="s">
        <v>427</v>
      </c>
      <c r="G109" s="219"/>
      <c r="H109" s="223">
        <v>7</v>
      </c>
      <c r="I109" s="224"/>
      <c r="J109" s="219"/>
      <c r="K109" s="219"/>
      <c r="L109" s="225"/>
      <c r="M109" s="226"/>
      <c r="N109" s="227"/>
      <c r="O109" s="227"/>
      <c r="P109" s="227"/>
      <c r="Q109" s="227"/>
      <c r="R109" s="227"/>
      <c r="S109" s="227"/>
      <c r="T109" s="228"/>
      <c r="U109" s="13"/>
      <c r="V109" s="13"/>
      <c r="W109" s="13"/>
      <c r="X109" s="13"/>
      <c r="Y109" s="13"/>
      <c r="Z109" s="13"/>
      <c r="AA109" s="13"/>
      <c r="AB109" s="13"/>
      <c r="AC109" s="13"/>
      <c r="AD109" s="13"/>
      <c r="AE109" s="13"/>
      <c r="AT109" s="229" t="s">
        <v>142</v>
      </c>
      <c r="AU109" s="229" t="s">
        <v>79</v>
      </c>
      <c r="AV109" s="13" t="s">
        <v>79</v>
      </c>
      <c r="AW109" s="13" t="s">
        <v>31</v>
      </c>
      <c r="AX109" s="13" t="s">
        <v>69</v>
      </c>
      <c r="AY109" s="229" t="s">
        <v>133</v>
      </c>
    </row>
    <row r="110" s="14" customFormat="1">
      <c r="A110" s="14"/>
      <c r="B110" s="230"/>
      <c r="C110" s="231"/>
      <c r="D110" s="220" t="s">
        <v>142</v>
      </c>
      <c r="E110" s="232" t="s">
        <v>19</v>
      </c>
      <c r="F110" s="233" t="s">
        <v>144</v>
      </c>
      <c r="G110" s="231"/>
      <c r="H110" s="234">
        <v>7</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142</v>
      </c>
      <c r="AU110" s="240" t="s">
        <v>79</v>
      </c>
      <c r="AV110" s="14" t="s">
        <v>140</v>
      </c>
      <c r="AW110" s="14" t="s">
        <v>31</v>
      </c>
      <c r="AX110" s="14" t="s">
        <v>77</v>
      </c>
      <c r="AY110" s="240" t="s">
        <v>133</v>
      </c>
    </row>
    <row r="111" s="12" customFormat="1" ht="22.8" customHeight="1">
      <c r="A111" s="12"/>
      <c r="B111" s="189"/>
      <c r="C111" s="190"/>
      <c r="D111" s="191" t="s">
        <v>68</v>
      </c>
      <c r="E111" s="203" t="s">
        <v>180</v>
      </c>
      <c r="F111" s="203" t="s">
        <v>428</v>
      </c>
      <c r="G111" s="190"/>
      <c r="H111" s="190"/>
      <c r="I111" s="193"/>
      <c r="J111" s="204">
        <f>BK111</f>
        <v>0</v>
      </c>
      <c r="K111" s="190"/>
      <c r="L111" s="195"/>
      <c r="M111" s="196"/>
      <c r="N111" s="197"/>
      <c r="O111" s="197"/>
      <c r="P111" s="198">
        <f>SUM(P112:P120)</f>
        <v>0</v>
      </c>
      <c r="Q111" s="197"/>
      <c r="R111" s="198">
        <f>SUM(R112:R120)</f>
        <v>0</v>
      </c>
      <c r="S111" s="197"/>
      <c r="T111" s="199">
        <f>SUM(T112:T120)</f>
        <v>0</v>
      </c>
      <c r="U111" s="12"/>
      <c r="V111" s="12"/>
      <c r="W111" s="12"/>
      <c r="X111" s="12"/>
      <c r="Y111" s="12"/>
      <c r="Z111" s="12"/>
      <c r="AA111" s="12"/>
      <c r="AB111" s="12"/>
      <c r="AC111" s="12"/>
      <c r="AD111" s="12"/>
      <c r="AE111" s="12"/>
      <c r="AR111" s="200" t="s">
        <v>77</v>
      </c>
      <c r="AT111" s="201" t="s">
        <v>68</v>
      </c>
      <c r="AU111" s="201" t="s">
        <v>77</v>
      </c>
      <c r="AY111" s="200" t="s">
        <v>133</v>
      </c>
      <c r="BK111" s="202">
        <f>SUM(BK112:BK120)</f>
        <v>0</v>
      </c>
    </row>
    <row r="112" s="2" customFormat="1" ht="16.5" customHeight="1">
      <c r="A112" s="39"/>
      <c r="B112" s="40"/>
      <c r="C112" s="205" t="s">
        <v>180</v>
      </c>
      <c r="D112" s="205" t="s">
        <v>135</v>
      </c>
      <c r="E112" s="206" t="s">
        <v>429</v>
      </c>
      <c r="F112" s="207" t="s">
        <v>430</v>
      </c>
      <c r="G112" s="208" t="s">
        <v>279</v>
      </c>
      <c r="H112" s="209">
        <v>2</v>
      </c>
      <c r="I112" s="210"/>
      <c r="J112" s="211">
        <f>ROUND(I112*H112,2)</f>
        <v>0</v>
      </c>
      <c r="K112" s="207" t="s">
        <v>19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140</v>
      </c>
      <c r="AT112" s="216" t="s">
        <v>135</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140</v>
      </c>
      <c r="BM112" s="216" t="s">
        <v>431</v>
      </c>
    </row>
    <row r="113" s="13" customFormat="1">
      <c r="A113" s="13"/>
      <c r="B113" s="218"/>
      <c r="C113" s="219"/>
      <c r="D113" s="220" t="s">
        <v>142</v>
      </c>
      <c r="E113" s="221" t="s">
        <v>19</v>
      </c>
      <c r="F113" s="222" t="s">
        <v>432</v>
      </c>
      <c r="G113" s="219"/>
      <c r="H113" s="223">
        <v>2</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142</v>
      </c>
      <c r="AU113" s="229" t="s">
        <v>79</v>
      </c>
      <c r="AV113" s="13" t="s">
        <v>79</v>
      </c>
      <c r="AW113" s="13" t="s">
        <v>31</v>
      </c>
      <c r="AX113" s="13" t="s">
        <v>69</v>
      </c>
      <c r="AY113" s="229" t="s">
        <v>133</v>
      </c>
    </row>
    <row r="114" s="14" customFormat="1">
      <c r="A114" s="14"/>
      <c r="B114" s="230"/>
      <c r="C114" s="231"/>
      <c r="D114" s="220" t="s">
        <v>142</v>
      </c>
      <c r="E114" s="232" t="s">
        <v>19</v>
      </c>
      <c r="F114" s="233" t="s">
        <v>144</v>
      </c>
      <c r="G114" s="231"/>
      <c r="H114" s="234">
        <v>2</v>
      </c>
      <c r="I114" s="235"/>
      <c r="J114" s="231"/>
      <c r="K114" s="231"/>
      <c r="L114" s="236"/>
      <c r="M114" s="237"/>
      <c r="N114" s="238"/>
      <c r="O114" s="238"/>
      <c r="P114" s="238"/>
      <c r="Q114" s="238"/>
      <c r="R114" s="238"/>
      <c r="S114" s="238"/>
      <c r="T114" s="239"/>
      <c r="U114" s="14"/>
      <c r="V114" s="14"/>
      <c r="W114" s="14"/>
      <c r="X114" s="14"/>
      <c r="Y114" s="14"/>
      <c r="Z114" s="14"/>
      <c r="AA114" s="14"/>
      <c r="AB114" s="14"/>
      <c r="AC114" s="14"/>
      <c r="AD114" s="14"/>
      <c r="AE114" s="14"/>
      <c r="AT114" s="240" t="s">
        <v>142</v>
      </c>
      <c r="AU114" s="240" t="s">
        <v>79</v>
      </c>
      <c r="AV114" s="14" t="s">
        <v>140</v>
      </c>
      <c r="AW114" s="14" t="s">
        <v>31</v>
      </c>
      <c r="AX114" s="14" t="s">
        <v>77</v>
      </c>
      <c r="AY114" s="240" t="s">
        <v>133</v>
      </c>
    </row>
    <row r="115" s="2" customFormat="1" ht="16.5" customHeight="1">
      <c r="A115" s="39"/>
      <c r="B115" s="40"/>
      <c r="C115" s="255" t="s">
        <v>187</v>
      </c>
      <c r="D115" s="255" t="s">
        <v>433</v>
      </c>
      <c r="E115" s="256" t="s">
        <v>434</v>
      </c>
      <c r="F115" s="257" t="s">
        <v>435</v>
      </c>
      <c r="G115" s="258" t="s">
        <v>279</v>
      </c>
      <c r="H115" s="259">
        <v>2</v>
      </c>
      <c r="I115" s="260"/>
      <c r="J115" s="261">
        <f>ROUND(I115*H115,2)</f>
        <v>0</v>
      </c>
      <c r="K115" s="257" t="s">
        <v>19</v>
      </c>
      <c r="L115" s="262"/>
      <c r="M115" s="263" t="s">
        <v>19</v>
      </c>
      <c r="N115" s="264" t="s">
        <v>40</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175</v>
      </c>
      <c r="AT115" s="216" t="s">
        <v>433</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140</v>
      </c>
      <c r="BM115" s="216" t="s">
        <v>436</v>
      </c>
    </row>
    <row r="116" s="13" customFormat="1">
      <c r="A116" s="13"/>
      <c r="B116" s="218"/>
      <c r="C116" s="219"/>
      <c r="D116" s="220" t="s">
        <v>142</v>
      </c>
      <c r="E116" s="221" t="s">
        <v>19</v>
      </c>
      <c r="F116" s="222" t="s">
        <v>432</v>
      </c>
      <c r="G116" s="219"/>
      <c r="H116" s="223">
        <v>2</v>
      </c>
      <c r="I116" s="224"/>
      <c r="J116" s="219"/>
      <c r="K116" s="219"/>
      <c r="L116" s="225"/>
      <c r="M116" s="226"/>
      <c r="N116" s="227"/>
      <c r="O116" s="227"/>
      <c r="P116" s="227"/>
      <c r="Q116" s="227"/>
      <c r="R116" s="227"/>
      <c r="S116" s="227"/>
      <c r="T116" s="228"/>
      <c r="U116" s="13"/>
      <c r="V116" s="13"/>
      <c r="W116" s="13"/>
      <c r="X116" s="13"/>
      <c r="Y116" s="13"/>
      <c r="Z116" s="13"/>
      <c r="AA116" s="13"/>
      <c r="AB116" s="13"/>
      <c r="AC116" s="13"/>
      <c r="AD116" s="13"/>
      <c r="AE116" s="13"/>
      <c r="AT116" s="229" t="s">
        <v>142</v>
      </c>
      <c r="AU116" s="229" t="s">
        <v>79</v>
      </c>
      <c r="AV116" s="13" t="s">
        <v>79</v>
      </c>
      <c r="AW116" s="13" t="s">
        <v>31</v>
      </c>
      <c r="AX116" s="13" t="s">
        <v>69</v>
      </c>
      <c r="AY116" s="229" t="s">
        <v>133</v>
      </c>
    </row>
    <row r="117" s="14" customFormat="1">
      <c r="A117" s="14"/>
      <c r="B117" s="230"/>
      <c r="C117" s="231"/>
      <c r="D117" s="220" t="s">
        <v>142</v>
      </c>
      <c r="E117" s="232" t="s">
        <v>19</v>
      </c>
      <c r="F117" s="233" t="s">
        <v>144</v>
      </c>
      <c r="G117" s="231"/>
      <c r="H117" s="234">
        <v>2</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142</v>
      </c>
      <c r="AU117" s="240" t="s">
        <v>79</v>
      </c>
      <c r="AV117" s="14" t="s">
        <v>140</v>
      </c>
      <c r="AW117" s="14" t="s">
        <v>31</v>
      </c>
      <c r="AX117" s="14" t="s">
        <v>77</v>
      </c>
      <c r="AY117" s="240" t="s">
        <v>133</v>
      </c>
    </row>
    <row r="118" s="2" customFormat="1" ht="16.5" customHeight="1">
      <c r="A118" s="39"/>
      <c r="B118" s="40"/>
      <c r="C118" s="205" t="s">
        <v>193</v>
      </c>
      <c r="D118" s="205" t="s">
        <v>135</v>
      </c>
      <c r="E118" s="206" t="s">
        <v>437</v>
      </c>
      <c r="F118" s="207" t="s">
        <v>438</v>
      </c>
      <c r="G118" s="208" t="s">
        <v>279</v>
      </c>
      <c r="H118" s="209">
        <v>2</v>
      </c>
      <c r="I118" s="210"/>
      <c r="J118" s="211">
        <f>ROUND(I118*H118,2)</f>
        <v>0</v>
      </c>
      <c r="K118" s="207" t="s">
        <v>19</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140</v>
      </c>
      <c r="AT118" s="216" t="s">
        <v>135</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140</v>
      </c>
      <c r="BM118" s="216" t="s">
        <v>439</v>
      </c>
    </row>
    <row r="119" s="13" customFormat="1">
      <c r="A119" s="13"/>
      <c r="B119" s="218"/>
      <c r="C119" s="219"/>
      <c r="D119" s="220" t="s">
        <v>142</v>
      </c>
      <c r="E119" s="221" t="s">
        <v>19</v>
      </c>
      <c r="F119" s="222" t="s">
        <v>440</v>
      </c>
      <c r="G119" s="219"/>
      <c r="H119" s="223">
        <v>2</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142</v>
      </c>
      <c r="AU119" s="229" t="s">
        <v>79</v>
      </c>
      <c r="AV119" s="13" t="s">
        <v>79</v>
      </c>
      <c r="AW119" s="13" t="s">
        <v>31</v>
      </c>
      <c r="AX119" s="13" t="s">
        <v>69</v>
      </c>
      <c r="AY119" s="229" t="s">
        <v>133</v>
      </c>
    </row>
    <row r="120" s="14" customFormat="1">
      <c r="A120" s="14"/>
      <c r="B120" s="230"/>
      <c r="C120" s="231"/>
      <c r="D120" s="220" t="s">
        <v>142</v>
      </c>
      <c r="E120" s="232" t="s">
        <v>19</v>
      </c>
      <c r="F120" s="233" t="s">
        <v>144</v>
      </c>
      <c r="G120" s="231"/>
      <c r="H120" s="234">
        <v>2</v>
      </c>
      <c r="I120" s="235"/>
      <c r="J120" s="231"/>
      <c r="K120" s="231"/>
      <c r="L120" s="236"/>
      <c r="M120" s="246"/>
      <c r="N120" s="247"/>
      <c r="O120" s="247"/>
      <c r="P120" s="247"/>
      <c r="Q120" s="247"/>
      <c r="R120" s="247"/>
      <c r="S120" s="247"/>
      <c r="T120" s="248"/>
      <c r="U120" s="14"/>
      <c r="V120" s="14"/>
      <c r="W120" s="14"/>
      <c r="X120" s="14"/>
      <c r="Y120" s="14"/>
      <c r="Z120" s="14"/>
      <c r="AA120" s="14"/>
      <c r="AB120" s="14"/>
      <c r="AC120" s="14"/>
      <c r="AD120" s="14"/>
      <c r="AE120" s="14"/>
      <c r="AT120" s="240" t="s">
        <v>142</v>
      </c>
      <c r="AU120" s="240" t="s">
        <v>79</v>
      </c>
      <c r="AV120" s="14" t="s">
        <v>140</v>
      </c>
      <c r="AW120" s="14" t="s">
        <v>31</v>
      </c>
      <c r="AX120" s="14" t="s">
        <v>77</v>
      </c>
      <c r="AY120" s="240" t="s">
        <v>133</v>
      </c>
    </row>
    <row r="121" s="2" customFormat="1" ht="6.96" customHeight="1">
      <c r="A121" s="39"/>
      <c r="B121" s="60"/>
      <c r="C121" s="61"/>
      <c r="D121" s="61"/>
      <c r="E121" s="61"/>
      <c r="F121" s="61"/>
      <c r="G121" s="61"/>
      <c r="H121" s="61"/>
      <c r="I121" s="61"/>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sheet="1" autoFilter="0" formatColumns="0" formatRows="0" objects="1" scenarios="1" spinCount="100000" saltValue="KYavxIoriukj5Relj13Fm2zj34hoAyB9fDtR6vGpvu8/lgHKPEYuuXh4616U0S4zaKO/1qR5HwXxQs5cEnuF4A==" hashValue="XpstJEUySceDid8r5CHBiwSg8Hq/lDMAopUsCCS8G8H8717+a1ElsYYoP1K9L8Y8kRrVdpDNpLd5KacZBQwlpQ==" algorithmName="SHA-512" password="CC35"/>
  <autoFilter ref="C81:K120"/>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88</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441</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ROUND(J91,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ROUND((SUM(BE91:BE535)),  2)</f>
        <v>0</v>
      </c>
      <c r="G33" s="39"/>
      <c r="H33" s="39"/>
      <c r="I33" s="149">
        <v>0.20999999999999999</v>
      </c>
      <c r="J33" s="148">
        <f>ROUND(((SUM(BE91:BE535))*I33),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ROUND((SUM(BF91:BF535)),  2)</f>
        <v>0</v>
      </c>
      <c r="G34" s="39"/>
      <c r="H34" s="39"/>
      <c r="I34" s="149">
        <v>0.14999999999999999</v>
      </c>
      <c r="J34" s="148">
        <f>ROUND(((SUM(BF91:BF535))*I34),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ROUND((SUM(BG91:BG535)),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ROUND((SUM(BH91:BH535)),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ROUND((SUM(BI91:BI535)),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101 - Oprava vozovek 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J91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J92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J93</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442</v>
      </c>
      <c r="E62" s="175"/>
      <c r="F62" s="175"/>
      <c r="G62" s="175"/>
      <c r="H62" s="175"/>
      <c r="I62" s="175"/>
      <c r="J62" s="176">
        <f>J133</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443</v>
      </c>
      <c r="E63" s="175"/>
      <c r="F63" s="175"/>
      <c r="G63" s="175"/>
      <c r="H63" s="175"/>
      <c r="I63" s="175"/>
      <c r="J63" s="176">
        <f>J143</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444</v>
      </c>
      <c r="E64" s="175"/>
      <c r="F64" s="175"/>
      <c r="G64" s="175"/>
      <c r="H64" s="175"/>
      <c r="I64" s="175"/>
      <c r="J64" s="176">
        <f>J305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445</v>
      </c>
      <c r="E65" s="175"/>
      <c r="F65" s="175"/>
      <c r="G65" s="175"/>
      <c r="H65" s="175"/>
      <c r="I65" s="175"/>
      <c r="J65" s="176">
        <f>J309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116</v>
      </c>
      <c r="E66" s="175"/>
      <c r="F66" s="175"/>
      <c r="G66" s="175"/>
      <c r="H66" s="175"/>
      <c r="I66" s="175"/>
      <c r="J66" s="176">
        <f>J320</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117</v>
      </c>
      <c r="E67" s="175"/>
      <c r="F67" s="175"/>
      <c r="G67" s="175"/>
      <c r="H67" s="175"/>
      <c r="I67" s="175"/>
      <c r="J67" s="176">
        <f>J470</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446</v>
      </c>
      <c r="E68" s="175"/>
      <c r="F68" s="175"/>
      <c r="G68" s="175"/>
      <c r="H68" s="175"/>
      <c r="I68" s="175"/>
      <c r="J68" s="176">
        <f>J507</f>
        <v>0</v>
      </c>
      <c r="K68" s="173"/>
      <c r="L68" s="177"/>
      <c r="S68" s="10"/>
      <c r="T68" s="10"/>
      <c r="U68" s="10"/>
      <c r="V68" s="10"/>
      <c r="W68" s="10"/>
      <c r="X68" s="10"/>
      <c r="Y68" s="10"/>
      <c r="Z68" s="10"/>
      <c r="AA68" s="10"/>
      <c r="AB68" s="10"/>
      <c r="AC68" s="10"/>
      <c r="AD68" s="10"/>
      <c r="AE68" s="10"/>
    </row>
    <row r="69" s="9" customFormat="1" ht="24.96" customHeight="1">
      <c r="A69" s="9"/>
      <c r="B69" s="166"/>
      <c r="C69" s="167"/>
      <c r="D69" s="168" t="s">
        <v>447</v>
      </c>
      <c r="E69" s="169"/>
      <c r="F69" s="169"/>
      <c r="G69" s="169"/>
      <c r="H69" s="169"/>
      <c r="I69" s="169"/>
      <c r="J69" s="170">
        <f>J509</f>
        <v>0</v>
      </c>
      <c r="K69" s="167"/>
      <c r="L69" s="171"/>
      <c r="S69" s="9"/>
      <c r="T69" s="9"/>
      <c r="U69" s="9"/>
      <c r="V69" s="9"/>
      <c r="W69" s="9"/>
      <c r="X69" s="9"/>
      <c r="Y69" s="9"/>
      <c r="Z69" s="9"/>
      <c r="AA69" s="9"/>
      <c r="AB69" s="9"/>
      <c r="AC69" s="9"/>
      <c r="AD69" s="9"/>
      <c r="AE69" s="9"/>
    </row>
    <row r="70" s="10" customFormat="1" ht="19.92" customHeight="1">
      <c r="A70" s="10"/>
      <c r="B70" s="172"/>
      <c r="C70" s="173"/>
      <c r="D70" s="174" t="s">
        <v>448</v>
      </c>
      <c r="E70" s="175"/>
      <c r="F70" s="175"/>
      <c r="G70" s="175"/>
      <c r="H70" s="175"/>
      <c r="I70" s="175"/>
      <c r="J70" s="176">
        <f>J510</f>
        <v>0</v>
      </c>
      <c r="K70" s="173"/>
      <c r="L70" s="177"/>
      <c r="S70" s="10"/>
      <c r="T70" s="10"/>
      <c r="U70" s="10"/>
      <c r="V70" s="10"/>
      <c r="W70" s="10"/>
      <c r="X70" s="10"/>
      <c r="Y70" s="10"/>
      <c r="Z70" s="10"/>
      <c r="AA70" s="10"/>
      <c r="AB70" s="10"/>
      <c r="AC70" s="10"/>
      <c r="AD70" s="10"/>
      <c r="AE70" s="10"/>
    </row>
    <row r="71" s="10" customFormat="1" ht="19.92" customHeight="1">
      <c r="A71" s="10"/>
      <c r="B71" s="172"/>
      <c r="C71" s="173"/>
      <c r="D71" s="174" t="s">
        <v>449</v>
      </c>
      <c r="E71" s="175"/>
      <c r="F71" s="175"/>
      <c r="G71" s="175"/>
      <c r="H71" s="175"/>
      <c r="I71" s="175"/>
      <c r="J71" s="176">
        <f>J517</f>
        <v>0</v>
      </c>
      <c r="K71" s="173"/>
      <c r="L71" s="177"/>
      <c r="S71" s="10"/>
      <c r="T71" s="10"/>
      <c r="U71" s="10"/>
      <c r="V71" s="10"/>
      <c r="W71" s="10"/>
      <c r="X71" s="10"/>
      <c r="Y71" s="10"/>
      <c r="Z71" s="10"/>
      <c r="AA71" s="10"/>
      <c r="AB71" s="10"/>
      <c r="AC71" s="10"/>
      <c r="AD71" s="10"/>
      <c r="AE71" s="10"/>
    </row>
    <row r="72" s="2" customFormat="1" ht="21.84"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60"/>
      <c r="C73" s="61"/>
      <c r="D73" s="61"/>
      <c r="E73" s="61"/>
      <c r="F73" s="61"/>
      <c r="G73" s="61"/>
      <c r="H73" s="61"/>
      <c r="I73" s="61"/>
      <c r="J73" s="61"/>
      <c r="K73" s="61"/>
      <c r="L73" s="135"/>
      <c r="S73" s="39"/>
      <c r="T73" s="39"/>
      <c r="U73" s="39"/>
      <c r="V73" s="39"/>
      <c r="W73" s="39"/>
      <c r="X73" s="39"/>
      <c r="Y73" s="39"/>
      <c r="Z73" s="39"/>
      <c r="AA73" s="39"/>
      <c r="AB73" s="39"/>
      <c r="AC73" s="39"/>
      <c r="AD73" s="39"/>
      <c r="AE73" s="39"/>
    </row>
    <row r="77" s="2" customFormat="1" ht="6.96" customHeight="1">
      <c r="A77" s="39"/>
      <c r="B77" s="62"/>
      <c r="C77" s="63"/>
      <c r="D77" s="63"/>
      <c r="E77" s="63"/>
      <c r="F77" s="63"/>
      <c r="G77" s="63"/>
      <c r="H77" s="63"/>
      <c r="I77" s="63"/>
      <c r="J77" s="63"/>
      <c r="K77" s="63"/>
      <c r="L77" s="135"/>
      <c r="S77" s="39"/>
      <c r="T77" s="39"/>
      <c r="U77" s="39"/>
      <c r="V77" s="39"/>
      <c r="W77" s="39"/>
      <c r="X77" s="39"/>
      <c r="Y77" s="39"/>
      <c r="Z77" s="39"/>
      <c r="AA77" s="39"/>
      <c r="AB77" s="39"/>
      <c r="AC77" s="39"/>
      <c r="AD77" s="39"/>
      <c r="AE77" s="39"/>
    </row>
    <row r="78" s="2" customFormat="1" ht="24.96" customHeight="1">
      <c r="A78" s="39"/>
      <c r="B78" s="40"/>
      <c r="C78" s="24" t="s">
        <v>118</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16</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6.5" customHeight="1">
      <c r="A81" s="39"/>
      <c r="B81" s="40"/>
      <c r="C81" s="41"/>
      <c r="D81" s="41"/>
      <c r="E81" s="161" t="str">
        <f>E7</f>
        <v>Na Pláni Praha 5 č. akce 968 - změna č. 1 (kontrolní rozpo., slepý vv</v>
      </c>
      <c r="F81" s="33"/>
      <c r="G81" s="33"/>
      <c r="H81" s="33"/>
      <c r="I81" s="41"/>
      <c r="J81" s="41"/>
      <c r="K81" s="41"/>
      <c r="L81" s="135"/>
      <c r="S81" s="39"/>
      <c r="T81" s="39"/>
      <c r="U81" s="39"/>
      <c r="V81" s="39"/>
      <c r="W81" s="39"/>
      <c r="X81" s="39"/>
      <c r="Y81" s="39"/>
      <c r="Z81" s="39"/>
      <c r="AA81" s="39"/>
      <c r="AB81" s="39"/>
      <c r="AC81" s="39"/>
      <c r="AD81" s="39"/>
      <c r="AE81" s="39"/>
    </row>
    <row r="82" s="2" customFormat="1" ht="12" customHeight="1">
      <c r="A82" s="39"/>
      <c r="B82" s="40"/>
      <c r="C82" s="33" t="s">
        <v>108</v>
      </c>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6.5" customHeight="1">
      <c r="A83" s="39"/>
      <c r="B83" s="40"/>
      <c r="C83" s="41"/>
      <c r="D83" s="41"/>
      <c r="E83" s="70" t="str">
        <f>E9</f>
        <v>SO 101 - Oprava vozovek a...</v>
      </c>
      <c r="F83" s="41"/>
      <c r="G83" s="41"/>
      <c r="H83" s="41"/>
      <c r="I83" s="41"/>
      <c r="J83" s="41"/>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2" customHeight="1">
      <c r="A85" s="39"/>
      <c r="B85" s="40"/>
      <c r="C85" s="33" t="s">
        <v>21</v>
      </c>
      <c r="D85" s="41"/>
      <c r="E85" s="41"/>
      <c r="F85" s="28" t="str">
        <f>F12</f>
        <v xml:space="preserve"> </v>
      </c>
      <c r="G85" s="41"/>
      <c r="H85" s="41"/>
      <c r="I85" s="33" t="s">
        <v>23</v>
      </c>
      <c r="J85" s="73" t="str">
        <f>IF(J12="","",J12)</f>
        <v>23. 3. 2021</v>
      </c>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5.15" customHeight="1">
      <c r="A87" s="39"/>
      <c r="B87" s="40"/>
      <c r="C87" s="33" t="s">
        <v>25</v>
      </c>
      <c r="D87" s="41"/>
      <c r="E87" s="41"/>
      <c r="F87" s="28" t="str">
        <f>E15</f>
        <v xml:space="preserve"> </v>
      </c>
      <c r="G87" s="41"/>
      <c r="H87" s="41"/>
      <c r="I87" s="33" t="s">
        <v>30</v>
      </c>
      <c r="J87" s="37" t="str">
        <f>E21</f>
        <v xml:space="preserve"> </v>
      </c>
      <c r="K87" s="41"/>
      <c r="L87" s="135"/>
      <c r="S87" s="39"/>
      <c r="T87" s="39"/>
      <c r="U87" s="39"/>
      <c r="V87" s="39"/>
      <c r="W87" s="39"/>
      <c r="X87" s="39"/>
      <c r="Y87" s="39"/>
      <c r="Z87" s="39"/>
      <c r="AA87" s="39"/>
      <c r="AB87" s="39"/>
      <c r="AC87" s="39"/>
      <c r="AD87" s="39"/>
      <c r="AE87" s="39"/>
    </row>
    <row r="88" s="2" customFormat="1" ht="15.15" customHeight="1">
      <c r="A88" s="39"/>
      <c r="B88" s="40"/>
      <c r="C88" s="33" t="s">
        <v>28</v>
      </c>
      <c r="D88" s="41"/>
      <c r="E88" s="41"/>
      <c r="F88" s="28" t="str">
        <f>IF(E18="","",E18)</f>
        <v>Vyplň údaj</v>
      </c>
      <c r="G88" s="41"/>
      <c r="H88" s="41"/>
      <c r="I88" s="33" t="s">
        <v>32</v>
      </c>
      <c r="J88" s="37" t="str">
        <f>E24</f>
        <v xml:space="preserve"> </v>
      </c>
      <c r="K88" s="41"/>
      <c r="L88" s="135"/>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11" customFormat="1" ht="29.28" customHeight="1">
      <c r="A90" s="178"/>
      <c r="B90" s="179"/>
      <c r="C90" s="180" t="s">
        <v>119</v>
      </c>
      <c r="D90" s="181" t="s">
        <v>54</v>
      </c>
      <c r="E90" s="181" t="s">
        <v>50</v>
      </c>
      <c r="F90" s="181" t="s">
        <v>51</v>
      </c>
      <c r="G90" s="181" t="s">
        <v>120</v>
      </c>
      <c r="H90" s="181" t="s">
        <v>121</v>
      </c>
      <c r="I90" s="181" t="s">
        <v>122</v>
      </c>
      <c r="J90" s="181" t="s">
        <v>112</v>
      </c>
      <c r="K90" s="182" t="s">
        <v>123</v>
      </c>
      <c r="L90" s="183"/>
      <c r="M90" s="93" t="s">
        <v>19</v>
      </c>
      <c r="N90" s="94" t="s">
        <v>39</v>
      </c>
      <c r="O90" s="94" t="s">
        <v>124</v>
      </c>
      <c r="P90" s="94" t="s">
        <v>125</v>
      </c>
      <c r="Q90" s="94" t="s">
        <v>126</v>
      </c>
      <c r="R90" s="94" t="s">
        <v>127</v>
      </c>
      <c r="S90" s="94" t="s">
        <v>128</v>
      </c>
      <c r="T90" s="95" t="s">
        <v>129</v>
      </c>
      <c r="U90" s="178"/>
      <c r="V90" s="178"/>
      <c r="W90" s="178"/>
      <c r="X90" s="178"/>
      <c r="Y90" s="178"/>
      <c r="Z90" s="178"/>
      <c r="AA90" s="178"/>
      <c r="AB90" s="178"/>
      <c r="AC90" s="178"/>
      <c r="AD90" s="178"/>
      <c r="AE90" s="178"/>
    </row>
    <row r="91" s="2" customFormat="1" ht="22.8" customHeight="1">
      <c r="A91" s="39"/>
      <c r="B91" s="40"/>
      <c r="C91" s="100" t="s">
        <v>130</v>
      </c>
      <c r="D91" s="41"/>
      <c r="E91" s="41"/>
      <c r="F91" s="41"/>
      <c r="G91" s="41"/>
      <c r="H91" s="41"/>
      <c r="I91" s="41"/>
      <c r="J91" s="184">
        <f>BK91</f>
        <v>0</v>
      </c>
      <c r="K91" s="41"/>
      <c r="L91" s="45"/>
      <c r="M91" s="96"/>
      <c r="N91" s="185"/>
      <c r="O91" s="97"/>
      <c r="P91" s="186">
        <f>P92+P509</f>
        <v>0</v>
      </c>
      <c r="Q91" s="97"/>
      <c r="R91" s="186">
        <f>R92+R509</f>
        <v>15.569599999999999</v>
      </c>
      <c r="S91" s="97"/>
      <c r="T91" s="187">
        <f>T92+T509</f>
        <v>0</v>
      </c>
      <c r="U91" s="39"/>
      <c r="V91" s="39"/>
      <c r="W91" s="39"/>
      <c r="X91" s="39"/>
      <c r="Y91" s="39"/>
      <c r="Z91" s="39"/>
      <c r="AA91" s="39"/>
      <c r="AB91" s="39"/>
      <c r="AC91" s="39"/>
      <c r="AD91" s="39"/>
      <c r="AE91" s="39"/>
      <c r="AT91" s="18" t="s">
        <v>68</v>
      </c>
      <c r="AU91" s="18" t="s">
        <v>113</v>
      </c>
      <c r="BK91" s="188">
        <f>BK92+BK509</f>
        <v>0</v>
      </c>
    </row>
    <row r="92" s="12" customFormat="1" ht="25.92" customHeight="1">
      <c r="A92" s="12"/>
      <c r="B92" s="189"/>
      <c r="C92" s="190"/>
      <c r="D92" s="191" t="s">
        <v>68</v>
      </c>
      <c r="E92" s="192" t="s">
        <v>131</v>
      </c>
      <c r="F92" s="192" t="s">
        <v>132</v>
      </c>
      <c r="G92" s="190"/>
      <c r="H92" s="190"/>
      <c r="I92" s="193"/>
      <c r="J92" s="194">
        <f>BK92</f>
        <v>0</v>
      </c>
      <c r="K92" s="190"/>
      <c r="L92" s="195"/>
      <c r="M92" s="196"/>
      <c r="N92" s="197"/>
      <c r="O92" s="197"/>
      <c r="P92" s="198">
        <f>P93+P133+P143+P305+P309+P320+P470+P507</f>
        <v>0</v>
      </c>
      <c r="Q92" s="197"/>
      <c r="R92" s="198">
        <f>R93+R133+R143+R305+R309+R320+R470+R507</f>
        <v>15.569599999999999</v>
      </c>
      <c r="S92" s="197"/>
      <c r="T92" s="199">
        <f>T93+T133+T143+T305+T309+T320+T470+T507</f>
        <v>0</v>
      </c>
      <c r="U92" s="12"/>
      <c r="V92" s="12"/>
      <c r="W92" s="12"/>
      <c r="X92" s="12"/>
      <c r="Y92" s="12"/>
      <c r="Z92" s="12"/>
      <c r="AA92" s="12"/>
      <c r="AB92" s="12"/>
      <c r="AC92" s="12"/>
      <c r="AD92" s="12"/>
      <c r="AE92" s="12"/>
      <c r="AR92" s="200" t="s">
        <v>77</v>
      </c>
      <c r="AT92" s="201" t="s">
        <v>68</v>
      </c>
      <c r="AU92" s="201" t="s">
        <v>69</v>
      </c>
      <c r="AY92" s="200" t="s">
        <v>133</v>
      </c>
      <c r="BK92" s="202">
        <f>BK93+BK133+BK143+BK305+BK309+BK320+BK470+BK507</f>
        <v>0</v>
      </c>
    </row>
    <row r="93" s="12" customFormat="1" ht="22.8" customHeight="1">
      <c r="A93" s="12"/>
      <c r="B93" s="189"/>
      <c r="C93" s="190"/>
      <c r="D93" s="191" t="s">
        <v>68</v>
      </c>
      <c r="E93" s="203" t="s">
        <v>77</v>
      </c>
      <c r="F93" s="203" t="s">
        <v>134</v>
      </c>
      <c r="G93" s="190"/>
      <c r="H93" s="190"/>
      <c r="I93" s="193"/>
      <c r="J93" s="204">
        <f>BK93</f>
        <v>0</v>
      </c>
      <c r="K93" s="190"/>
      <c r="L93" s="195"/>
      <c r="M93" s="196"/>
      <c r="N93" s="197"/>
      <c r="O93" s="197"/>
      <c r="P93" s="198">
        <f>SUM(P94:P132)</f>
        <v>0</v>
      </c>
      <c r="Q93" s="197"/>
      <c r="R93" s="198">
        <f>SUM(R94:R132)</f>
        <v>0</v>
      </c>
      <c r="S93" s="197"/>
      <c r="T93" s="199">
        <f>SUM(T94:T132)</f>
        <v>0</v>
      </c>
      <c r="U93" s="12"/>
      <c r="V93" s="12"/>
      <c r="W93" s="12"/>
      <c r="X93" s="12"/>
      <c r="Y93" s="12"/>
      <c r="Z93" s="12"/>
      <c r="AA93" s="12"/>
      <c r="AB93" s="12"/>
      <c r="AC93" s="12"/>
      <c r="AD93" s="12"/>
      <c r="AE93" s="12"/>
      <c r="AR93" s="200" t="s">
        <v>77</v>
      </c>
      <c r="AT93" s="201" t="s">
        <v>68</v>
      </c>
      <c r="AU93" s="201" t="s">
        <v>77</v>
      </c>
      <c r="AY93" s="200" t="s">
        <v>133</v>
      </c>
      <c r="BK93" s="202">
        <f>SUM(BK94:BK132)</f>
        <v>0</v>
      </c>
    </row>
    <row r="94" s="2" customFormat="1" ht="37.8" customHeight="1">
      <c r="A94" s="39"/>
      <c r="B94" s="40"/>
      <c r="C94" s="205" t="s">
        <v>77</v>
      </c>
      <c r="D94" s="205" t="s">
        <v>135</v>
      </c>
      <c r="E94" s="206" t="s">
        <v>209</v>
      </c>
      <c r="F94" s="207" t="s">
        <v>210</v>
      </c>
      <c r="G94" s="208" t="s">
        <v>138</v>
      </c>
      <c r="H94" s="209">
        <v>233.69999999999999</v>
      </c>
      <c r="I94" s="210"/>
      <c r="J94" s="211">
        <f>ROUND(I94*H94,2)</f>
        <v>0</v>
      </c>
      <c r="K94" s="207" t="s">
        <v>139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450</v>
      </c>
    </row>
    <row r="95" s="13" customFormat="1">
      <c r="A95" s="13"/>
      <c r="B95" s="218"/>
      <c r="C95" s="219"/>
      <c r="D95" s="220" t="s">
        <v>142</v>
      </c>
      <c r="E95" s="221" t="s">
        <v>19</v>
      </c>
      <c r="F95" s="222" t="s">
        <v>451</v>
      </c>
      <c r="G95" s="219"/>
      <c r="H95" s="223">
        <v>233.69999999999999</v>
      </c>
      <c r="I95" s="224"/>
      <c r="J95" s="219"/>
      <c r="K95" s="219"/>
      <c r="L95" s="225"/>
      <c r="M95" s="226"/>
      <c r="N95" s="227"/>
      <c r="O95" s="227"/>
      <c r="P95" s="227"/>
      <c r="Q95" s="227"/>
      <c r="R95" s="227"/>
      <c r="S95" s="227"/>
      <c r="T95" s="228"/>
      <c r="U95" s="13"/>
      <c r="V95" s="13"/>
      <c r="W95" s="13"/>
      <c r="X95" s="13"/>
      <c r="Y95" s="13"/>
      <c r="Z95" s="13"/>
      <c r="AA95" s="13"/>
      <c r="AB95" s="13"/>
      <c r="AC95" s="13"/>
      <c r="AD95" s="13"/>
      <c r="AE95" s="13"/>
      <c r="AT95" s="229" t="s">
        <v>142</v>
      </c>
      <c r="AU95" s="229" t="s">
        <v>79</v>
      </c>
      <c r="AV95" s="13" t="s">
        <v>79</v>
      </c>
      <c r="AW95" s="13" t="s">
        <v>31</v>
      </c>
      <c r="AX95" s="13" t="s">
        <v>69</v>
      </c>
      <c r="AY95" s="229" t="s">
        <v>133</v>
      </c>
    </row>
    <row r="96" s="14" customFormat="1">
      <c r="A96" s="14"/>
      <c r="B96" s="230"/>
      <c r="C96" s="231"/>
      <c r="D96" s="220" t="s">
        <v>142</v>
      </c>
      <c r="E96" s="232" t="s">
        <v>19</v>
      </c>
      <c r="F96" s="233" t="s">
        <v>144</v>
      </c>
      <c r="G96" s="231"/>
      <c r="H96" s="234">
        <v>233.69999999999999</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142</v>
      </c>
      <c r="AU96" s="240" t="s">
        <v>79</v>
      </c>
      <c r="AV96" s="14" t="s">
        <v>140</v>
      </c>
      <c r="AW96" s="14" t="s">
        <v>31</v>
      </c>
      <c r="AX96" s="14" t="s">
        <v>77</v>
      </c>
      <c r="AY96" s="240" t="s">
        <v>133</v>
      </c>
    </row>
    <row r="97" s="2" customFormat="1" ht="24.15" customHeight="1">
      <c r="A97" s="39"/>
      <c r="B97" s="40"/>
      <c r="C97" s="205" t="s">
        <v>79</v>
      </c>
      <c r="D97" s="205" t="s">
        <v>135</v>
      </c>
      <c r="E97" s="206" t="s">
        <v>452</v>
      </c>
      <c r="F97" s="207" t="s">
        <v>453</v>
      </c>
      <c r="G97" s="208" t="s">
        <v>138</v>
      </c>
      <c r="H97" s="209">
        <v>31.649999999999999</v>
      </c>
      <c r="I97" s="210"/>
      <c r="J97" s="211">
        <f>ROUND(I97*H97,2)</f>
        <v>0</v>
      </c>
      <c r="K97" s="207" t="s">
        <v>139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454</v>
      </c>
    </row>
    <row r="98" s="13" customFormat="1">
      <c r="A98" s="13"/>
      <c r="B98" s="218"/>
      <c r="C98" s="219"/>
      <c r="D98" s="220" t="s">
        <v>142</v>
      </c>
      <c r="E98" s="221" t="s">
        <v>19</v>
      </c>
      <c r="F98" s="222" t="s">
        <v>455</v>
      </c>
      <c r="G98" s="219"/>
      <c r="H98" s="223">
        <v>31.649999999999999</v>
      </c>
      <c r="I98" s="224"/>
      <c r="J98" s="219"/>
      <c r="K98" s="219"/>
      <c r="L98" s="225"/>
      <c r="M98" s="226"/>
      <c r="N98" s="227"/>
      <c r="O98" s="227"/>
      <c r="P98" s="227"/>
      <c r="Q98" s="227"/>
      <c r="R98" s="227"/>
      <c r="S98" s="227"/>
      <c r="T98" s="228"/>
      <c r="U98" s="13"/>
      <c r="V98" s="13"/>
      <c r="W98" s="13"/>
      <c r="X98" s="13"/>
      <c r="Y98" s="13"/>
      <c r="Z98" s="13"/>
      <c r="AA98" s="13"/>
      <c r="AB98" s="13"/>
      <c r="AC98" s="13"/>
      <c r="AD98" s="13"/>
      <c r="AE98" s="13"/>
      <c r="AT98" s="229" t="s">
        <v>142</v>
      </c>
      <c r="AU98" s="229" t="s">
        <v>79</v>
      </c>
      <c r="AV98" s="13" t="s">
        <v>79</v>
      </c>
      <c r="AW98" s="13" t="s">
        <v>31</v>
      </c>
      <c r="AX98" s="13" t="s">
        <v>69</v>
      </c>
      <c r="AY98" s="229" t="s">
        <v>133</v>
      </c>
    </row>
    <row r="99" s="14" customFormat="1">
      <c r="A99" s="14"/>
      <c r="B99" s="230"/>
      <c r="C99" s="231"/>
      <c r="D99" s="220" t="s">
        <v>142</v>
      </c>
      <c r="E99" s="232" t="s">
        <v>19</v>
      </c>
      <c r="F99" s="233" t="s">
        <v>144</v>
      </c>
      <c r="G99" s="231"/>
      <c r="H99" s="234">
        <v>31.649999999999999</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142</v>
      </c>
      <c r="AU99" s="240" t="s">
        <v>79</v>
      </c>
      <c r="AV99" s="14" t="s">
        <v>140</v>
      </c>
      <c r="AW99" s="14" t="s">
        <v>31</v>
      </c>
      <c r="AX99" s="14" t="s">
        <v>77</v>
      </c>
      <c r="AY99" s="240" t="s">
        <v>133</v>
      </c>
    </row>
    <row r="100" s="2" customFormat="1" ht="24.15" customHeight="1">
      <c r="A100" s="39"/>
      <c r="B100" s="40"/>
      <c r="C100" s="205" t="s">
        <v>149</v>
      </c>
      <c r="D100" s="205" t="s">
        <v>135</v>
      </c>
      <c r="E100" s="206" t="s">
        <v>456</v>
      </c>
      <c r="F100" s="207" t="s">
        <v>457</v>
      </c>
      <c r="G100" s="208" t="s">
        <v>138</v>
      </c>
      <c r="H100" s="209">
        <v>15.824999999999999</v>
      </c>
      <c r="I100" s="210"/>
      <c r="J100" s="211">
        <f>ROUND(I100*H100,2)</f>
        <v>0</v>
      </c>
      <c r="K100" s="207" t="s">
        <v>139</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140</v>
      </c>
      <c r="AT100" s="216" t="s">
        <v>135</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140</v>
      </c>
      <c r="BM100" s="216" t="s">
        <v>458</v>
      </c>
    </row>
    <row r="101" s="13" customFormat="1">
      <c r="A101" s="13"/>
      <c r="B101" s="218"/>
      <c r="C101" s="219"/>
      <c r="D101" s="220" t="s">
        <v>142</v>
      </c>
      <c r="E101" s="221" t="s">
        <v>19</v>
      </c>
      <c r="F101" s="222" t="s">
        <v>459</v>
      </c>
      <c r="G101" s="219"/>
      <c r="H101" s="223">
        <v>15.824999999999999</v>
      </c>
      <c r="I101" s="224"/>
      <c r="J101" s="219"/>
      <c r="K101" s="219"/>
      <c r="L101" s="225"/>
      <c r="M101" s="226"/>
      <c r="N101" s="227"/>
      <c r="O101" s="227"/>
      <c r="P101" s="227"/>
      <c r="Q101" s="227"/>
      <c r="R101" s="227"/>
      <c r="S101" s="227"/>
      <c r="T101" s="228"/>
      <c r="U101" s="13"/>
      <c r="V101" s="13"/>
      <c r="W101" s="13"/>
      <c r="X101" s="13"/>
      <c r="Y101" s="13"/>
      <c r="Z101" s="13"/>
      <c r="AA101" s="13"/>
      <c r="AB101" s="13"/>
      <c r="AC101" s="13"/>
      <c r="AD101" s="13"/>
      <c r="AE101" s="13"/>
      <c r="AT101" s="229" t="s">
        <v>142</v>
      </c>
      <c r="AU101" s="229" t="s">
        <v>79</v>
      </c>
      <c r="AV101" s="13" t="s">
        <v>79</v>
      </c>
      <c r="AW101" s="13" t="s">
        <v>31</v>
      </c>
      <c r="AX101" s="13" t="s">
        <v>69</v>
      </c>
      <c r="AY101" s="229" t="s">
        <v>133</v>
      </c>
    </row>
    <row r="102" s="14" customFormat="1">
      <c r="A102" s="14"/>
      <c r="B102" s="230"/>
      <c r="C102" s="231"/>
      <c r="D102" s="220" t="s">
        <v>142</v>
      </c>
      <c r="E102" s="232" t="s">
        <v>19</v>
      </c>
      <c r="F102" s="233" t="s">
        <v>144</v>
      </c>
      <c r="G102" s="231"/>
      <c r="H102" s="234">
        <v>15.824999999999999</v>
      </c>
      <c r="I102" s="235"/>
      <c r="J102" s="231"/>
      <c r="K102" s="231"/>
      <c r="L102" s="236"/>
      <c r="M102" s="237"/>
      <c r="N102" s="238"/>
      <c r="O102" s="238"/>
      <c r="P102" s="238"/>
      <c r="Q102" s="238"/>
      <c r="R102" s="238"/>
      <c r="S102" s="238"/>
      <c r="T102" s="239"/>
      <c r="U102" s="14"/>
      <c r="V102" s="14"/>
      <c r="W102" s="14"/>
      <c r="X102" s="14"/>
      <c r="Y102" s="14"/>
      <c r="Z102" s="14"/>
      <c r="AA102" s="14"/>
      <c r="AB102" s="14"/>
      <c r="AC102" s="14"/>
      <c r="AD102" s="14"/>
      <c r="AE102" s="14"/>
      <c r="AT102" s="240" t="s">
        <v>142</v>
      </c>
      <c r="AU102" s="240" t="s">
        <v>79</v>
      </c>
      <c r="AV102" s="14" t="s">
        <v>140</v>
      </c>
      <c r="AW102" s="14" t="s">
        <v>31</v>
      </c>
      <c r="AX102" s="14" t="s">
        <v>77</v>
      </c>
      <c r="AY102" s="240" t="s">
        <v>133</v>
      </c>
    </row>
    <row r="103" s="2" customFormat="1" ht="21.75" customHeight="1">
      <c r="A103" s="39"/>
      <c r="B103" s="40"/>
      <c r="C103" s="205" t="s">
        <v>140</v>
      </c>
      <c r="D103" s="205" t="s">
        <v>135</v>
      </c>
      <c r="E103" s="206" t="s">
        <v>460</v>
      </c>
      <c r="F103" s="207" t="s">
        <v>461</v>
      </c>
      <c r="G103" s="208" t="s">
        <v>388</v>
      </c>
      <c r="H103" s="209">
        <v>286.10000000000002</v>
      </c>
      <c r="I103" s="210"/>
      <c r="J103" s="211">
        <f>ROUND(I103*H103,2)</f>
        <v>0</v>
      </c>
      <c r="K103" s="207" t="s">
        <v>139</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140</v>
      </c>
      <c r="AT103" s="216" t="s">
        <v>135</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140</v>
      </c>
      <c r="BM103" s="216" t="s">
        <v>462</v>
      </c>
    </row>
    <row r="104" s="13" customFormat="1">
      <c r="A104" s="13"/>
      <c r="B104" s="218"/>
      <c r="C104" s="219"/>
      <c r="D104" s="220" t="s">
        <v>142</v>
      </c>
      <c r="E104" s="221" t="s">
        <v>19</v>
      </c>
      <c r="F104" s="222" t="s">
        <v>463</v>
      </c>
      <c r="G104" s="219"/>
      <c r="H104" s="223">
        <v>286.10000000000002</v>
      </c>
      <c r="I104" s="224"/>
      <c r="J104" s="219"/>
      <c r="K104" s="219"/>
      <c r="L104" s="225"/>
      <c r="M104" s="226"/>
      <c r="N104" s="227"/>
      <c r="O104" s="227"/>
      <c r="P104" s="227"/>
      <c r="Q104" s="227"/>
      <c r="R104" s="227"/>
      <c r="S104" s="227"/>
      <c r="T104" s="228"/>
      <c r="U104" s="13"/>
      <c r="V104" s="13"/>
      <c r="W104" s="13"/>
      <c r="X104" s="13"/>
      <c r="Y104" s="13"/>
      <c r="Z104" s="13"/>
      <c r="AA104" s="13"/>
      <c r="AB104" s="13"/>
      <c r="AC104" s="13"/>
      <c r="AD104" s="13"/>
      <c r="AE104" s="13"/>
      <c r="AT104" s="229" t="s">
        <v>142</v>
      </c>
      <c r="AU104" s="229" t="s">
        <v>79</v>
      </c>
      <c r="AV104" s="13" t="s">
        <v>79</v>
      </c>
      <c r="AW104" s="13" t="s">
        <v>31</v>
      </c>
      <c r="AX104" s="13" t="s">
        <v>69</v>
      </c>
      <c r="AY104" s="229" t="s">
        <v>133</v>
      </c>
    </row>
    <row r="105" s="14" customFormat="1">
      <c r="A105" s="14"/>
      <c r="B105" s="230"/>
      <c r="C105" s="231"/>
      <c r="D105" s="220" t="s">
        <v>142</v>
      </c>
      <c r="E105" s="232" t="s">
        <v>19</v>
      </c>
      <c r="F105" s="233" t="s">
        <v>144</v>
      </c>
      <c r="G105" s="231"/>
      <c r="H105" s="234">
        <v>286.10000000000002</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142</v>
      </c>
      <c r="AU105" s="240" t="s">
        <v>79</v>
      </c>
      <c r="AV105" s="14" t="s">
        <v>140</v>
      </c>
      <c r="AW105" s="14" t="s">
        <v>31</v>
      </c>
      <c r="AX105" s="14" t="s">
        <v>77</v>
      </c>
      <c r="AY105" s="240" t="s">
        <v>133</v>
      </c>
    </row>
    <row r="106" s="2" customFormat="1" ht="24.15" customHeight="1">
      <c r="A106" s="39"/>
      <c r="B106" s="40"/>
      <c r="C106" s="205" t="s">
        <v>158</v>
      </c>
      <c r="D106" s="205" t="s">
        <v>135</v>
      </c>
      <c r="E106" s="206" t="s">
        <v>464</v>
      </c>
      <c r="F106" s="207" t="s">
        <v>465</v>
      </c>
      <c r="G106" s="208" t="s">
        <v>388</v>
      </c>
      <c r="H106" s="209">
        <v>213.75999999999999</v>
      </c>
      <c r="I106" s="210"/>
      <c r="J106" s="211">
        <f>ROUND(I106*H106,2)</f>
        <v>0</v>
      </c>
      <c r="K106" s="207" t="s">
        <v>139</v>
      </c>
      <c r="L106" s="45"/>
      <c r="M106" s="212" t="s">
        <v>19</v>
      </c>
      <c r="N106" s="213" t="s">
        <v>40</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140</v>
      </c>
      <c r="AT106" s="216" t="s">
        <v>135</v>
      </c>
      <c r="AU106" s="216" t="s">
        <v>79</v>
      </c>
      <c r="AY106" s="18" t="s">
        <v>133</v>
      </c>
      <c r="BE106" s="217">
        <f>IF(N106="základní",J106,0)</f>
        <v>0</v>
      </c>
      <c r="BF106" s="217">
        <f>IF(N106="snížená",J106,0)</f>
        <v>0</v>
      </c>
      <c r="BG106" s="217">
        <f>IF(N106="zákl. přenesená",J106,0)</f>
        <v>0</v>
      </c>
      <c r="BH106" s="217">
        <f>IF(N106="sníž. přenesená",J106,0)</f>
        <v>0</v>
      </c>
      <c r="BI106" s="217">
        <f>IF(N106="nulová",J106,0)</f>
        <v>0</v>
      </c>
      <c r="BJ106" s="18" t="s">
        <v>77</v>
      </c>
      <c r="BK106" s="217">
        <f>ROUND(I106*H106,2)</f>
        <v>0</v>
      </c>
      <c r="BL106" s="18" t="s">
        <v>140</v>
      </c>
      <c r="BM106" s="216" t="s">
        <v>466</v>
      </c>
    </row>
    <row r="107" s="13" customFormat="1">
      <c r="A107" s="13"/>
      <c r="B107" s="218"/>
      <c r="C107" s="219"/>
      <c r="D107" s="220" t="s">
        <v>142</v>
      </c>
      <c r="E107" s="221" t="s">
        <v>19</v>
      </c>
      <c r="F107" s="222" t="s">
        <v>467</v>
      </c>
      <c r="G107" s="219"/>
      <c r="H107" s="223">
        <v>213.75999999999999</v>
      </c>
      <c r="I107" s="224"/>
      <c r="J107" s="219"/>
      <c r="K107" s="219"/>
      <c r="L107" s="225"/>
      <c r="M107" s="226"/>
      <c r="N107" s="227"/>
      <c r="O107" s="227"/>
      <c r="P107" s="227"/>
      <c r="Q107" s="227"/>
      <c r="R107" s="227"/>
      <c r="S107" s="227"/>
      <c r="T107" s="228"/>
      <c r="U107" s="13"/>
      <c r="V107" s="13"/>
      <c r="W107" s="13"/>
      <c r="X107" s="13"/>
      <c r="Y107" s="13"/>
      <c r="Z107" s="13"/>
      <c r="AA107" s="13"/>
      <c r="AB107" s="13"/>
      <c r="AC107" s="13"/>
      <c r="AD107" s="13"/>
      <c r="AE107" s="13"/>
      <c r="AT107" s="229" t="s">
        <v>142</v>
      </c>
      <c r="AU107" s="229" t="s">
        <v>79</v>
      </c>
      <c r="AV107" s="13" t="s">
        <v>79</v>
      </c>
      <c r="AW107" s="13" t="s">
        <v>31</v>
      </c>
      <c r="AX107" s="13" t="s">
        <v>69</v>
      </c>
      <c r="AY107" s="229" t="s">
        <v>133</v>
      </c>
    </row>
    <row r="108" s="14" customFormat="1">
      <c r="A108" s="14"/>
      <c r="B108" s="230"/>
      <c r="C108" s="231"/>
      <c r="D108" s="220" t="s">
        <v>142</v>
      </c>
      <c r="E108" s="232" t="s">
        <v>19</v>
      </c>
      <c r="F108" s="233" t="s">
        <v>144</v>
      </c>
      <c r="G108" s="231"/>
      <c r="H108" s="234">
        <v>213.75999999999999</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142</v>
      </c>
      <c r="AU108" s="240" t="s">
        <v>79</v>
      </c>
      <c r="AV108" s="14" t="s">
        <v>140</v>
      </c>
      <c r="AW108" s="14" t="s">
        <v>31</v>
      </c>
      <c r="AX108" s="14" t="s">
        <v>77</v>
      </c>
      <c r="AY108" s="240" t="s">
        <v>133</v>
      </c>
    </row>
    <row r="109" s="2" customFormat="1" ht="37.8" customHeight="1">
      <c r="A109" s="39"/>
      <c r="B109" s="40"/>
      <c r="C109" s="205" t="s">
        <v>163</v>
      </c>
      <c r="D109" s="205" t="s">
        <v>135</v>
      </c>
      <c r="E109" s="206" t="s">
        <v>468</v>
      </c>
      <c r="F109" s="207" t="s">
        <v>469</v>
      </c>
      <c r="G109" s="208" t="s">
        <v>388</v>
      </c>
      <c r="H109" s="209">
        <v>999.72000000000003</v>
      </c>
      <c r="I109" s="210"/>
      <c r="J109" s="211">
        <f>ROUND(I109*H109,2)</f>
        <v>0</v>
      </c>
      <c r="K109" s="207" t="s">
        <v>19</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140</v>
      </c>
      <c r="AT109" s="216" t="s">
        <v>135</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140</v>
      </c>
      <c r="BM109" s="216" t="s">
        <v>470</v>
      </c>
    </row>
    <row r="110" s="13" customFormat="1">
      <c r="A110" s="13"/>
      <c r="B110" s="218"/>
      <c r="C110" s="219"/>
      <c r="D110" s="220" t="s">
        <v>142</v>
      </c>
      <c r="E110" s="221" t="s">
        <v>19</v>
      </c>
      <c r="F110" s="222" t="s">
        <v>471</v>
      </c>
      <c r="G110" s="219"/>
      <c r="H110" s="223">
        <v>427.51999999999998</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142</v>
      </c>
      <c r="AU110" s="229" t="s">
        <v>79</v>
      </c>
      <c r="AV110" s="13" t="s">
        <v>79</v>
      </c>
      <c r="AW110" s="13" t="s">
        <v>31</v>
      </c>
      <c r="AX110" s="13" t="s">
        <v>69</v>
      </c>
      <c r="AY110" s="229" t="s">
        <v>133</v>
      </c>
    </row>
    <row r="111" s="13" customFormat="1">
      <c r="A111" s="13"/>
      <c r="B111" s="218"/>
      <c r="C111" s="219"/>
      <c r="D111" s="220" t="s">
        <v>142</v>
      </c>
      <c r="E111" s="221" t="s">
        <v>19</v>
      </c>
      <c r="F111" s="222" t="s">
        <v>472</v>
      </c>
      <c r="G111" s="219"/>
      <c r="H111" s="223">
        <v>572.20000000000005</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142</v>
      </c>
      <c r="AU111" s="229" t="s">
        <v>79</v>
      </c>
      <c r="AV111" s="13" t="s">
        <v>79</v>
      </c>
      <c r="AW111" s="13" t="s">
        <v>31</v>
      </c>
      <c r="AX111" s="13" t="s">
        <v>69</v>
      </c>
      <c r="AY111" s="229" t="s">
        <v>133</v>
      </c>
    </row>
    <row r="112" s="14" customFormat="1">
      <c r="A112" s="14"/>
      <c r="B112" s="230"/>
      <c r="C112" s="231"/>
      <c r="D112" s="220" t="s">
        <v>142</v>
      </c>
      <c r="E112" s="232" t="s">
        <v>19</v>
      </c>
      <c r="F112" s="233" t="s">
        <v>144</v>
      </c>
      <c r="G112" s="231"/>
      <c r="H112" s="234">
        <v>999.72000000000003</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142</v>
      </c>
      <c r="AU112" s="240" t="s">
        <v>79</v>
      </c>
      <c r="AV112" s="14" t="s">
        <v>140</v>
      </c>
      <c r="AW112" s="14" t="s">
        <v>31</v>
      </c>
      <c r="AX112" s="14" t="s">
        <v>77</v>
      </c>
      <c r="AY112" s="240" t="s">
        <v>133</v>
      </c>
    </row>
    <row r="113" s="2" customFormat="1" ht="24.15" customHeight="1">
      <c r="A113" s="39"/>
      <c r="B113" s="40"/>
      <c r="C113" s="205" t="s">
        <v>168</v>
      </c>
      <c r="D113" s="205" t="s">
        <v>135</v>
      </c>
      <c r="E113" s="206" t="s">
        <v>473</v>
      </c>
      <c r="F113" s="207" t="s">
        <v>474</v>
      </c>
      <c r="G113" s="208" t="s">
        <v>388</v>
      </c>
      <c r="H113" s="209">
        <v>499.86000000000001</v>
      </c>
      <c r="I113" s="210"/>
      <c r="J113" s="211">
        <f>ROUND(I113*H113,2)</f>
        <v>0</v>
      </c>
      <c r="K113" s="207" t="s">
        <v>139</v>
      </c>
      <c r="L113" s="45"/>
      <c r="M113" s="212" t="s">
        <v>19</v>
      </c>
      <c r="N113" s="213" t="s">
        <v>40</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140</v>
      </c>
      <c r="AT113" s="216" t="s">
        <v>135</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140</v>
      </c>
      <c r="BM113" s="216" t="s">
        <v>475</v>
      </c>
    </row>
    <row r="114" s="13" customFormat="1">
      <c r="A114" s="13"/>
      <c r="B114" s="218"/>
      <c r="C114" s="219"/>
      <c r="D114" s="220" t="s">
        <v>142</v>
      </c>
      <c r="E114" s="221" t="s">
        <v>19</v>
      </c>
      <c r="F114" s="222" t="s">
        <v>467</v>
      </c>
      <c r="G114" s="219"/>
      <c r="H114" s="223">
        <v>213.75999999999999</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142</v>
      </c>
      <c r="AU114" s="229" t="s">
        <v>79</v>
      </c>
      <c r="AV114" s="13" t="s">
        <v>79</v>
      </c>
      <c r="AW114" s="13" t="s">
        <v>31</v>
      </c>
      <c r="AX114" s="13" t="s">
        <v>69</v>
      </c>
      <c r="AY114" s="229" t="s">
        <v>133</v>
      </c>
    </row>
    <row r="115" s="13" customFormat="1">
      <c r="A115" s="13"/>
      <c r="B115" s="218"/>
      <c r="C115" s="219"/>
      <c r="D115" s="220" t="s">
        <v>142</v>
      </c>
      <c r="E115" s="221" t="s">
        <v>19</v>
      </c>
      <c r="F115" s="222" t="s">
        <v>463</v>
      </c>
      <c r="G115" s="219"/>
      <c r="H115" s="223">
        <v>286.10000000000002</v>
      </c>
      <c r="I115" s="224"/>
      <c r="J115" s="219"/>
      <c r="K115" s="219"/>
      <c r="L115" s="225"/>
      <c r="M115" s="226"/>
      <c r="N115" s="227"/>
      <c r="O115" s="227"/>
      <c r="P115" s="227"/>
      <c r="Q115" s="227"/>
      <c r="R115" s="227"/>
      <c r="S115" s="227"/>
      <c r="T115" s="228"/>
      <c r="U115" s="13"/>
      <c r="V115" s="13"/>
      <c r="W115" s="13"/>
      <c r="X115" s="13"/>
      <c r="Y115" s="13"/>
      <c r="Z115" s="13"/>
      <c r="AA115" s="13"/>
      <c r="AB115" s="13"/>
      <c r="AC115" s="13"/>
      <c r="AD115" s="13"/>
      <c r="AE115" s="13"/>
      <c r="AT115" s="229" t="s">
        <v>142</v>
      </c>
      <c r="AU115" s="229" t="s">
        <v>79</v>
      </c>
      <c r="AV115" s="13" t="s">
        <v>79</v>
      </c>
      <c r="AW115" s="13" t="s">
        <v>31</v>
      </c>
      <c r="AX115" s="13" t="s">
        <v>69</v>
      </c>
      <c r="AY115" s="229" t="s">
        <v>133</v>
      </c>
    </row>
    <row r="116" s="14" customFormat="1">
      <c r="A116" s="14"/>
      <c r="B116" s="230"/>
      <c r="C116" s="231"/>
      <c r="D116" s="220" t="s">
        <v>142</v>
      </c>
      <c r="E116" s="232" t="s">
        <v>19</v>
      </c>
      <c r="F116" s="233" t="s">
        <v>144</v>
      </c>
      <c r="G116" s="231"/>
      <c r="H116" s="234">
        <v>499.86000000000001</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142</v>
      </c>
      <c r="AU116" s="240" t="s">
        <v>79</v>
      </c>
      <c r="AV116" s="14" t="s">
        <v>140</v>
      </c>
      <c r="AW116" s="14" t="s">
        <v>31</v>
      </c>
      <c r="AX116" s="14" t="s">
        <v>77</v>
      </c>
      <c r="AY116" s="240" t="s">
        <v>133</v>
      </c>
    </row>
    <row r="117" s="2" customFormat="1" ht="24.15" customHeight="1">
      <c r="A117" s="39"/>
      <c r="B117" s="40"/>
      <c r="C117" s="205" t="s">
        <v>175</v>
      </c>
      <c r="D117" s="205" t="s">
        <v>135</v>
      </c>
      <c r="E117" s="206" t="s">
        <v>476</v>
      </c>
      <c r="F117" s="207" t="s">
        <v>477</v>
      </c>
      <c r="G117" s="208" t="s">
        <v>388</v>
      </c>
      <c r="H117" s="209">
        <v>528.60000000000002</v>
      </c>
      <c r="I117" s="210"/>
      <c r="J117" s="211">
        <f>ROUND(I117*H117,2)</f>
        <v>0</v>
      </c>
      <c r="K117" s="207" t="s">
        <v>139</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135</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140</v>
      </c>
      <c r="BM117" s="216" t="s">
        <v>478</v>
      </c>
    </row>
    <row r="118" s="13" customFormat="1">
      <c r="A118" s="13"/>
      <c r="B118" s="218"/>
      <c r="C118" s="219"/>
      <c r="D118" s="220" t="s">
        <v>142</v>
      </c>
      <c r="E118" s="221" t="s">
        <v>19</v>
      </c>
      <c r="F118" s="222" t="s">
        <v>479</v>
      </c>
      <c r="G118" s="219"/>
      <c r="H118" s="223">
        <v>528.60000000000002</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142</v>
      </c>
      <c r="AU118" s="229" t="s">
        <v>79</v>
      </c>
      <c r="AV118" s="13" t="s">
        <v>79</v>
      </c>
      <c r="AW118" s="13" t="s">
        <v>31</v>
      </c>
      <c r="AX118" s="13" t="s">
        <v>69</v>
      </c>
      <c r="AY118" s="229" t="s">
        <v>133</v>
      </c>
    </row>
    <row r="119" s="14" customFormat="1">
      <c r="A119" s="14"/>
      <c r="B119" s="230"/>
      <c r="C119" s="231"/>
      <c r="D119" s="220" t="s">
        <v>142</v>
      </c>
      <c r="E119" s="232" t="s">
        <v>19</v>
      </c>
      <c r="F119" s="233" t="s">
        <v>144</v>
      </c>
      <c r="G119" s="231"/>
      <c r="H119" s="234">
        <v>528.60000000000002</v>
      </c>
      <c r="I119" s="235"/>
      <c r="J119" s="231"/>
      <c r="K119" s="231"/>
      <c r="L119" s="236"/>
      <c r="M119" s="237"/>
      <c r="N119" s="238"/>
      <c r="O119" s="238"/>
      <c r="P119" s="238"/>
      <c r="Q119" s="238"/>
      <c r="R119" s="238"/>
      <c r="S119" s="238"/>
      <c r="T119" s="239"/>
      <c r="U119" s="14"/>
      <c r="V119" s="14"/>
      <c r="W119" s="14"/>
      <c r="X119" s="14"/>
      <c r="Y119" s="14"/>
      <c r="Z119" s="14"/>
      <c r="AA119" s="14"/>
      <c r="AB119" s="14"/>
      <c r="AC119" s="14"/>
      <c r="AD119" s="14"/>
      <c r="AE119" s="14"/>
      <c r="AT119" s="240" t="s">
        <v>142</v>
      </c>
      <c r="AU119" s="240" t="s">
        <v>79</v>
      </c>
      <c r="AV119" s="14" t="s">
        <v>140</v>
      </c>
      <c r="AW119" s="14" t="s">
        <v>31</v>
      </c>
      <c r="AX119" s="14" t="s">
        <v>77</v>
      </c>
      <c r="AY119" s="240" t="s">
        <v>133</v>
      </c>
    </row>
    <row r="120" s="2" customFormat="1" ht="16.5" customHeight="1">
      <c r="A120" s="39"/>
      <c r="B120" s="40"/>
      <c r="C120" s="255" t="s">
        <v>180</v>
      </c>
      <c r="D120" s="255" t="s">
        <v>433</v>
      </c>
      <c r="E120" s="256" t="s">
        <v>480</v>
      </c>
      <c r="F120" s="257" t="s">
        <v>481</v>
      </c>
      <c r="G120" s="258" t="s">
        <v>320</v>
      </c>
      <c r="H120" s="259">
        <v>57.399999999999999</v>
      </c>
      <c r="I120" s="260"/>
      <c r="J120" s="261">
        <f>ROUND(I120*H120,2)</f>
        <v>0</v>
      </c>
      <c r="K120" s="257" t="s">
        <v>19</v>
      </c>
      <c r="L120" s="262"/>
      <c r="M120" s="263" t="s">
        <v>19</v>
      </c>
      <c r="N120" s="264" t="s">
        <v>40</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175</v>
      </c>
      <c r="AT120" s="216" t="s">
        <v>433</v>
      </c>
      <c r="AU120" s="216" t="s">
        <v>79</v>
      </c>
      <c r="AY120" s="18" t="s">
        <v>133</v>
      </c>
      <c r="BE120" s="217">
        <f>IF(N120="základní",J120,0)</f>
        <v>0</v>
      </c>
      <c r="BF120" s="217">
        <f>IF(N120="snížená",J120,0)</f>
        <v>0</v>
      </c>
      <c r="BG120" s="217">
        <f>IF(N120="zákl. přenesená",J120,0)</f>
        <v>0</v>
      </c>
      <c r="BH120" s="217">
        <f>IF(N120="sníž. přenesená",J120,0)</f>
        <v>0</v>
      </c>
      <c r="BI120" s="217">
        <f>IF(N120="nulová",J120,0)</f>
        <v>0</v>
      </c>
      <c r="BJ120" s="18" t="s">
        <v>77</v>
      </c>
      <c r="BK120" s="217">
        <f>ROUND(I120*H120,2)</f>
        <v>0</v>
      </c>
      <c r="BL120" s="18" t="s">
        <v>140</v>
      </c>
      <c r="BM120" s="216" t="s">
        <v>482</v>
      </c>
    </row>
    <row r="121" s="2" customFormat="1" ht="24.15" customHeight="1">
      <c r="A121" s="39"/>
      <c r="B121" s="40"/>
      <c r="C121" s="205" t="s">
        <v>187</v>
      </c>
      <c r="D121" s="205" t="s">
        <v>135</v>
      </c>
      <c r="E121" s="206" t="s">
        <v>483</v>
      </c>
      <c r="F121" s="207" t="s">
        <v>484</v>
      </c>
      <c r="G121" s="208" t="s">
        <v>388</v>
      </c>
      <c r="H121" s="209">
        <v>213.80799999999999</v>
      </c>
      <c r="I121" s="210"/>
      <c r="J121" s="211">
        <f>ROUND(I121*H121,2)</f>
        <v>0</v>
      </c>
      <c r="K121" s="207" t="s">
        <v>139</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140</v>
      </c>
      <c r="AT121" s="216" t="s">
        <v>135</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140</v>
      </c>
      <c r="BM121" s="216" t="s">
        <v>485</v>
      </c>
    </row>
    <row r="122" s="13" customFormat="1">
      <c r="A122" s="13"/>
      <c r="B122" s="218"/>
      <c r="C122" s="219"/>
      <c r="D122" s="220" t="s">
        <v>142</v>
      </c>
      <c r="E122" s="221" t="s">
        <v>19</v>
      </c>
      <c r="F122" s="222" t="s">
        <v>486</v>
      </c>
      <c r="G122" s="219"/>
      <c r="H122" s="223">
        <v>42.799999999999997</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142</v>
      </c>
      <c r="AU122" s="229" t="s">
        <v>79</v>
      </c>
      <c r="AV122" s="13" t="s">
        <v>79</v>
      </c>
      <c r="AW122" s="13" t="s">
        <v>31</v>
      </c>
      <c r="AX122" s="13" t="s">
        <v>69</v>
      </c>
      <c r="AY122" s="229" t="s">
        <v>133</v>
      </c>
    </row>
    <row r="123" s="13" customFormat="1">
      <c r="A123" s="13"/>
      <c r="B123" s="218"/>
      <c r="C123" s="219"/>
      <c r="D123" s="220" t="s">
        <v>142</v>
      </c>
      <c r="E123" s="221" t="s">
        <v>19</v>
      </c>
      <c r="F123" s="222" t="s">
        <v>487</v>
      </c>
      <c r="G123" s="219"/>
      <c r="H123" s="223">
        <v>171.00800000000001</v>
      </c>
      <c r="I123" s="224"/>
      <c r="J123" s="219"/>
      <c r="K123" s="219"/>
      <c r="L123" s="225"/>
      <c r="M123" s="226"/>
      <c r="N123" s="227"/>
      <c r="O123" s="227"/>
      <c r="P123" s="227"/>
      <c r="Q123" s="227"/>
      <c r="R123" s="227"/>
      <c r="S123" s="227"/>
      <c r="T123" s="228"/>
      <c r="U123" s="13"/>
      <c r="V123" s="13"/>
      <c r="W123" s="13"/>
      <c r="X123" s="13"/>
      <c r="Y123" s="13"/>
      <c r="Z123" s="13"/>
      <c r="AA123" s="13"/>
      <c r="AB123" s="13"/>
      <c r="AC123" s="13"/>
      <c r="AD123" s="13"/>
      <c r="AE123" s="13"/>
      <c r="AT123" s="229" t="s">
        <v>142</v>
      </c>
      <c r="AU123" s="229" t="s">
        <v>79</v>
      </c>
      <c r="AV123" s="13" t="s">
        <v>79</v>
      </c>
      <c r="AW123" s="13" t="s">
        <v>31</v>
      </c>
      <c r="AX123" s="13" t="s">
        <v>69</v>
      </c>
      <c r="AY123" s="229" t="s">
        <v>133</v>
      </c>
    </row>
    <row r="124" s="14" customFormat="1">
      <c r="A124" s="14"/>
      <c r="B124" s="230"/>
      <c r="C124" s="231"/>
      <c r="D124" s="220" t="s">
        <v>142</v>
      </c>
      <c r="E124" s="232" t="s">
        <v>19</v>
      </c>
      <c r="F124" s="233" t="s">
        <v>144</v>
      </c>
      <c r="G124" s="231"/>
      <c r="H124" s="234">
        <v>213.80799999999999</v>
      </c>
      <c r="I124" s="235"/>
      <c r="J124" s="231"/>
      <c r="K124" s="231"/>
      <c r="L124" s="236"/>
      <c r="M124" s="237"/>
      <c r="N124" s="238"/>
      <c r="O124" s="238"/>
      <c r="P124" s="238"/>
      <c r="Q124" s="238"/>
      <c r="R124" s="238"/>
      <c r="S124" s="238"/>
      <c r="T124" s="239"/>
      <c r="U124" s="14"/>
      <c r="V124" s="14"/>
      <c r="W124" s="14"/>
      <c r="X124" s="14"/>
      <c r="Y124" s="14"/>
      <c r="Z124" s="14"/>
      <c r="AA124" s="14"/>
      <c r="AB124" s="14"/>
      <c r="AC124" s="14"/>
      <c r="AD124" s="14"/>
      <c r="AE124" s="14"/>
      <c r="AT124" s="240" t="s">
        <v>142</v>
      </c>
      <c r="AU124" s="240" t="s">
        <v>79</v>
      </c>
      <c r="AV124" s="14" t="s">
        <v>140</v>
      </c>
      <c r="AW124" s="14" t="s">
        <v>31</v>
      </c>
      <c r="AX124" s="14" t="s">
        <v>77</v>
      </c>
      <c r="AY124" s="240" t="s">
        <v>133</v>
      </c>
    </row>
    <row r="125" s="2" customFormat="1" ht="16.5" customHeight="1">
      <c r="A125" s="39"/>
      <c r="B125" s="40"/>
      <c r="C125" s="255" t="s">
        <v>193</v>
      </c>
      <c r="D125" s="255" t="s">
        <v>433</v>
      </c>
      <c r="E125" s="256" t="s">
        <v>488</v>
      </c>
      <c r="F125" s="257" t="s">
        <v>489</v>
      </c>
      <c r="G125" s="258" t="s">
        <v>320</v>
      </c>
      <c r="H125" s="259">
        <v>85.599999999999994</v>
      </c>
      <c r="I125" s="260"/>
      <c r="J125" s="261">
        <f>ROUND(I125*H125,2)</f>
        <v>0</v>
      </c>
      <c r="K125" s="257" t="s">
        <v>139</v>
      </c>
      <c r="L125" s="262"/>
      <c r="M125" s="263" t="s">
        <v>19</v>
      </c>
      <c r="N125" s="264" t="s">
        <v>40</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175</v>
      </c>
      <c r="AT125" s="216" t="s">
        <v>433</v>
      </c>
      <c r="AU125" s="216" t="s">
        <v>79</v>
      </c>
      <c r="AY125" s="18" t="s">
        <v>133</v>
      </c>
      <c r="BE125" s="217">
        <f>IF(N125="základní",J125,0)</f>
        <v>0</v>
      </c>
      <c r="BF125" s="217">
        <f>IF(N125="snížená",J125,0)</f>
        <v>0</v>
      </c>
      <c r="BG125" s="217">
        <f>IF(N125="zákl. přenesená",J125,0)</f>
        <v>0</v>
      </c>
      <c r="BH125" s="217">
        <f>IF(N125="sníž. přenesená",J125,0)</f>
        <v>0</v>
      </c>
      <c r="BI125" s="217">
        <f>IF(N125="nulová",J125,0)</f>
        <v>0</v>
      </c>
      <c r="BJ125" s="18" t="s">
        <v>77</v>
      </c>
      <c r="BK125" s="217">
        <f>ROUND(I125*H125,2)</f>
        <v>0</v>
      </c>
      <c r="BL125" s="18" t="s">
        <v>140</v>
      </c>
      <c r="BM125" s="216" t="s">
        <v>490</v>
      </c>
    </row>
    <row r="126" s="2" customFormat="1" ht="16.5" customHeight="1">
      <c r="A126" s="39"/>
      <c r="B126" s="40"/>
      <c r="C126" s="255" t="s">
        <v>198</v>
      </c>
      <c r="D126" s="255" t="s">
        <v>433</v>
      </c>
      <c r="E126" s="256" t="s">
        <v>491</v>
      </c>
      <c r="F126" s="257" t="s">
        <v>492</v>
      </c>
      <c r="G126" s="258" t="s">
        <v>320</v>
      </c>
      <c r="H126" s="259">
        <v>342.01600000000002</v>
      </c>
      <c r="I126" s="260"/>
      <c r="J126" s="261">
        <f>ROUND(I126*H126,2)</f>
        <v>0</v>
      </c>
      <c r="K126" s="257" t="s">
        <v>139</v>
      </c>
      <c r="L126" s="262"/>
      <c r="M126" s="263" t="s">
        <v>19</v>
      </c>
      <c r="N126" s="264" t="s">
        <v>40</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175</v>
      </c>
      <c r="AT126" s="216" t="s">
        <v>433</v>
      </c>
      <c r="AU126" s="216" t="s">
        <v>79</v>
      </c>
      <c r="AY126" s="18" t="s">
        <v>133</v>
      </c>
      <c r="BE126" s="217">
        <f>IF(N126="základní",J126,0)</f>
        <v>0</v>
      </c>
      <c r="BF126" s="217">
        <f>IF(N126="snížená",J126,0)</f>
        <v>0</v>
      </c>
      <c r="BG126" s="217">
        <f>IF(N126="zákl. přenesená",J126,0)</f>
        <v>0</v>
      </c>
      <c r="BH126" s="217">
        <f>IF(N126="sníž. přenesená",J126,0)</f>
        <v>0</v>
      </c>
      <c r="BI126" s="217">
        <f>IF(N126="nulová",J126,0)</f>
        <v>0</v>
      </c>
      <c r="BJ126" s="18" t="s">
        <v>77</v>
      </c>
      <c r="BK126" s="217">
        <f>ROUND(I126*H126,2)</f>
        <v>0</v>
      </c>
      <c r="BL126" s="18" t="s">
        <v>140</v>
      </c>
      <c r="BM126" s="216" t="s">
        <v>493</v>
      </c>
    </row>
    <row r="127" s="2" customFormat="1" ht="16.5" customHeight="1">
      <c r="A127" s="39"/>
      <c r="B127" s="40"/>
      <c r="C127" s="205" t="s">
        <v>203</v>
      </c>
      <c r="D127" s="205" t="s">
        <v>135</v>
      </c>
      <c r="E127" s="206" t="s">
        <v>494</v>
      </c>
      <c r="F127" s="207" t="s">
        <v>495</v>
      </c>
      <c r="G127" s="208" t="s">
        <v>138</v>
      </c>
      <c r="H127" s="209">
        <v>1282.9000000000001</v>
      </c>
      <c r="I127" s="210"/>
      <c r="J127" s="211">
        <f>ROUND(I127*H127,2)</f>
        <v>0</v>
      </c>
      <c r="K127" s="207" t="s">
        <v>19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496</v>
      </c>
    </row>
    <row r="128" s="13" customFormat="1">
      <c r="A128" s="13"/>
      <c r="B128" s="218"/>
      <c r="C128" s="219"/>
      <c r="D128" s="220" t="s">
        <v>142</v>
      </c>
      <c r="E128" s="221" t="s">
        <v>19</v>
      </c>
      <c r="F128" s="222" t="s">
        <v>497</v>
      </c>
      <c r="G128" s="219"/>
      <c r="H128" s="223">
        <v>1282.9000000000001</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142</v>
      </c>
      <c r="AU128" s="229" t="s">
        <v>79</v>
      </c>
      <c r="AV128" s="13" t="s">
        <v>79</v>
      </c>
      <c r="AW128" s="13" t="s">
        <v>31</v>
      </c>
      <c r="AX128" s="13" t="s">
        <v>69</v>
      </c>
      <c r="AY128" s="229" t="s">
        <v>133</v>
      </c>
    </row>
    <row r="129" s="14" customFormat="1">
      <c r="A129" s="14"/>
      <c r="B129" s="230"/>
      <c r="C129" s="231"/>
      <c r="D129" s="220" t="s">
        <v>142</v>
      </c>
      <c r="E129" s="232" t="s">
        <v>19</v>
      </c>
      <c r="F129" s="233" t="s">
        <v>144</v>
      </c>
      <c r="G129" s="231"/>
      <c r="H129" s="234">
        <v>1282.9000000000001</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142</v>
      </c>
      <c r="AU129" s="240" t="s">
        <v>79</v>
      </c>
      <c r="AV129" s="14" t="s">
        <v>140</v>
      </c>
      <c r="AW129" s="14" t="s">
        <v>31</v>
      </c>
      <c r="AX129" s="14" t="s">
        <v>77</v>
      </c>
      <c r="AY129" s="240" t="s">
        <v>133</v>
      </c>
    </row>
    <row r="130" s="2" customFormat="1" ht="16.5" customHeight="1">
      <c r="A130" s="39"/>
      <c r="B130" s="40"/>
      <c r="C130" s="205" t="s">
        <v>208</v>
      </c>
      <c r="D130" s="205" t="s">
        <v>135</v>
      </c>
      <c r="E130" s="206" t="s">
        <v>498</v>
      </c>
      <c r="F130" s="207" t="s">
        <v>495</v>
      </c>
      <c r="G130" s="208" t="s">
        <v>138</v>
      </c>
      <c r="H130" s="209">
        <v>4895.1000000000004</v>
      </c>
      <c r="I130" s="210"/>
      <c r="J130" s="211">
        <f>ROUND(I130*H130,2)</f>
        <v>0</v>
      </c>
      <c r="K130" s="207" t="s">
        <v>19</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140</v>
      </c>
      <c r="AT130" s="216" t="s">
        <v>135</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140</v>
      </c>
      <c r="BM130" s="216" t="s">
        <v>499</v>
      </c>
    </row>
    <row r="131" s="13" customFormat="1">
      <c r="A131" s="13"/>
      <c r="B131" s="218"/>
      <c r="C131" s="219"/>
      <c r="D131" s="220" t="s">
        <v>142</v>
      </c>
      <c r="E131" s="221" t="s">
        <v>19</v>
      </c>
      <c r="F131" s="222" t="s">
        <v>500</v>
      </c>
      <c r="G131" s="219"/>
      <c r="H131" s="223">
        <v>4895.1000000000004</v>
      </c>
      <c r="I131" s="224"/>
      <c r="J131" s="219"/>
      <c r="K131" s="219"/>
      <c r="L131" s="225"/>
      <c r="M131" s="226"/>
      <c r="N131" s="227"/>
      <c r="O131" s="227"/>
      <c r="P131" s="227"/>
      <c r="Q131" s="227"/>
      <c r="R131" s="227"/>
      <c r="S131" s="227"/>
      <c r="T131" s="228"/>
      <c r="U131" s="13"/>
      <c r="V131" s="13"/>
      <c r="W131" s="13"/>
      <c r="X131" s="13"/>
      <c r="Y131" s="13"/>
      <c r="Z131" s="13"/>
      <c r="AA131" s="13"/>
      <c r="AB131" s="13"/>
      <c r="AC131" s="13"/>
      <c r="AD131" s="13"/>
      <c r="AE131" s="13"/>
      <c r="AT131" s="229" t="s">
        <v>142</v>
      </c>
      <c r="AU131" s="229" t="s">
        <v>79</v>
      </c>
      <c r="AV131" s="13" t="s">
        <v>79</v>
      </c>
      <c r="AW131" s="13" t="s">
        <v>31</v>
      </c>
      <c r="AX131" s="13" t="s">
        <v>69</v>
      </c>
      <c r="AY131" s="229" t="s">
        <v>133</v>
      </c>
    </row>
    <row r="132" s="14" customFormat="1">
      <c r="A132" s="14"/>
      <c r="B132" s="230"/>
      <c r="C132" s="231"/>
      <c r="D132" s="220" t="s">
        <v>142</v>
      </c>
      <c r="E132" s="232" t="s">
        <v>19</v>
      </c>
      <c r="F132" s="233" t="s">
        <v>144</v>
      </c>
      <c r="G132" s="231"/>
      <c r="H132" s="234">
        <v>4895.1000000000004</v>
      </c>
      <c r="I132" s="235"/>
      <c r="J132" s="231"/>
      <c r="K132" s="231"/>
      <c r="L132" s="236"/>
      <c r="M132" s="237"/>
      <c r="N132" s="238"/>
      <c r="O132" s="238"/>
      <c r="P132" s="238"/>
      <c r="Q132" s="238"/>
      <c r="R132" s="238"/>
      <c r="S132" s="238"/>
      <c r="T132" s="239"/>
      <c r="U132" s="14"/>
      <c r="V132" s="14"/>
      <c r="W132" s="14"/>
      <c r="X132" s="14"/>
      <c r="Y132" s="14"/>
      <c r="Z132" s="14"/>
      <c r="AA132" s="14"/>
      <c r="AB132" s="14"/>
      <c r="AC132" s="14"/>
      <c r="AD132" s="14"/>
      <c r="AE132" s="14"/>
      <c r="AT132" s="240" t="s">
        <v>142</v>
      </c>
      <c r="AU132" s="240" t="s">
        <v>79</v>
      </c>
      <c r="AV132" s="14" t="s">
        <v>140</v>
      </c>
      <c r="AW132" s="14" t="s">
        <v>31</v>
      </c>
      <c r="AX132" s="14" t="s">
        <v>77</v>
      </c>
      <c r="AY132" s="240" t="s">
        <v>133</v>
      </c>
    </row>
    <row r="133" s="12" customFormat="1" ht="22.8" customHeight="1">
      <c r="A133" s="12"/>
      <c r="B133" s="189"/>
      <c r="C133" s="190"/>
      <c r="D133" s="191" t="s">
        <v>68</v>
      </c>
      <c r="E133" s="203" t="s">
        <v>79</v>
      </c>
      <c r="F133" s="203" t="s">
        <v>501</v>
      </c>
      <c r="G133" s="190"/>
      <c r="H133" s="190"/>
      <c r="I133" s="193"/>
      <c r="J133" s="204">
        <f>BK133</f>
        <v>0</v>
      </c>
      <c r="K133" s="190"/>
      <c r="L133" s="195"/>
      <c r="M133" s="196"/>
      <c r="N133" s="197"/>
      <c r="O133" s="197"/>
      <c r="P133" s="198">
        <f>SUM(P134:P142)</f>
        <v>0</v>
      </c>
      <c r="Q133" s="197"/>
      <c r="R133" s="198">
        <f>SUM(R134:R142)</f>
        <v>0</v>
      </c>
      <c r="S133" s="197"/>
      <c r="T133" s="199">
        <f>SUM(T134:T142)</f>
        <v>0</v>
      </c>
      <c r="U133" s="12"/>
      <c r="V133" s="12"/>
      <c r="W133" s="12"/>
      <c r="X133" s="12"/>
      <c r="Y133" s="12"/>
      <c r="Z133" s="12"/>
      <c r="AA133" s="12"/>
      <c r="AB133" s="12"/>
      <c r="AC133" s="12"/>
      <c r="AD133" s="12"/>
      <c r="AE133" s="12"/>
      <c r="AR133" s="200" t="s">
        <v>77</v>
      </c>
      <c r="AT133" s="201" t="s">
        <v>68</v>
      </c>
      <c r="AU133" s="201" t="s">
        <v>77</v>
      </c>
      <c r="AY133" s="200" t="s">
        <v>133</v>
      </c>
      <c r="BK133" s="202">
        <f>SUM(BK134:BK142)</f>
        <v>0</v>
      </c>
    </row>
    <row r="134" s="2" customFormat="1" ht="33" customHeight="1">
      <c r="A134" s="39"/>
      <c r="B134" s="40"/>
      <c r="C134" s="205" t="s">
        <v>8</v>
      </c>
      <c r="D134" s="205" t="s">
        <v>135</v>
      </c>
      <c r="E134" s="206" t="s">
        <v>502</v>
      </c>
      <c r="F134" s="207" t="s">
        <v>503</v>
      </c>
      <c r="G134" s="208" t="s">
        <v>230</v>
      </c>
      <c r="H134" s="209">
        <v>1068.8</v>
      </c>
      <c r="I134" s="210"/>
      <c r="J134" s="211">
        <f>ROUND(I134*H134,2)</f>
        <v>0</v>
      </c>
      <c r="K134" s="207" t="s">
        <v>139</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140</v>
      </c>
      <c r="AT134" s="216" t="s">
        <v>135</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140</v>
      </c>
      <c r="BM134" s="216" t="s">
        <v>504</v>
      </c>
    </row>
    <row r="135" s="15" customFormat="1">
      <c r="A135" s="15"/>
      <c r="B135" s="265"/>
      <c r="C135" s="266"/>
      <c r="D135" s="220" t="s">
        <v>142</v>
      </c>
      <c r="E135" s="267" t="s">
        <v>19</v>
      </c>
      <c r="F135" s="268" t="s">
        <v>505</v>
      </c>
      <c r="G135" s="266"/>
      <c r="H135" s="267" t="s">
        <v>19</v>
      </c>
      <c r="I135" s="269"/>
      <c r="J135" s="266"/>
      <c r="K135" s="266"/>
      <c r="L135" s="270"/>
      <c r="M135" s="271"/>
      <c r="N135" s="272"/>
      <c r="O135" s="272"/>
      <c r="P135" s="272"/>
      <c r="Q135" s="272"/>
      <c r="R135" s="272"/>
      <c r="S135" s="272"/>
      <c r="T135" s="273"/>
      <c r="U135" s="15"/>
      <c r="V135" s="15"/>
      <c r="W135" s="15"/>
      <c r="X135" s="15"/>
      <c r="Y135" s="15"/>
      <c r="Z135" s="15"/>
      <c r="AA135" s="15"/>
      <c r="AB135" s="15"/>
      <c r="AC135" s="15"/>
      <c r="AD135" s="15"/>
      <c r="AE135" s="15"/>
      <c r="AT135" s="274" t="s">
        <v>142</v>
      </c>
      <c r="AU135" s="274" t="s">
        <v>79</v>
      </c>
      <c r="AV135" s="15" t="s">
        <v>77</v>
      </c>
      <c r="AW135" s="15" t="s">
        <v>31</v>
      </c>
      <c r="AX135" s="15" t="s">
        <v>69</v>
      </c>
      <c r="AY135" s="274" t="s">
        <v>133</v>
      </c>
    </row>
    <row r="136" s="13" customFormat="1">
      <c r="A136" s="13"/>
      <c r="B136" s="218"/>
      <c r="C136" s="219"/>
      <c r="D136" s="220" t="s">
        <v>142</v>
      </c>
      <c r="E136" s="221" t="s">
        <v>19</v>
      </c>
      <c r="F136" s="222" t="s">
        <v>506</v>
      </c>
      <c r="G136" s="219"/>
      <c r="H136" s="223">
        <v>1068.8</v>
      </c>
      <c r="I136" s="224"/>
      <c r="J136" s="219"/>
      <c r="K136" s="219"/>
      <c r="L136" s="225"/>
      <c r="M136" s="226"/>
      <c r="N136" s="227"/>
      <c r="O136" s="227"/>
      <c r="P136" s="227"/>
      <c r="Q136" s="227"/>
      <c r="R136" s="227"/>
      <c r="S136" s="227"/>
      <c r="T136" s="228"/>
      <c r="U136" s="13"/>
      <c r="V136" s="13"/>
      <c r="W136" s="13"/>
      <c r="X136" s="13"/>
      <c r="Y136" s="13"/>
      <c r="Z136" s="13"/>
      <c r="AA136" s="13"/>
      <c r="AB136" s="13"/>
      <c r="AC136" s="13"/>
      <c r="AD136" s="13"/>
      <c r="AE136" s="13"/>
      <c r="AT136" s="229" t="s">
        <v>142</v>
      </c>
      <c r="AU136" s="229" t="s">
        <v>79</v>
      </c>
      <c r="AV136" s="13" t="s">
        <v>79</v>
      </c>
      <c r="AW136" s="13" t="s">
        <v>31</v>
      </c>
      <c r="AX136" s="13" t="s">
        <v>69</v>
      </c>
      <c r="AY136" s="229" t="s">
        <v>133</v>
      </c>
    </row>
    <row r="137" s="14" customFormat="1">
      <c r="A137" s="14"/>
      <c r="B137" s="230"/>
      <c r="C137" s="231"/>
      <c r="D137" s="220" t="s">
        <v>142</v>
      </c>
      <c r="E137" s="232" t="s">
        <v>19</v>
      </c>
      <c r="F137" s="233" t="s">
        <v>144</v>
      </c>
      <c r="G137" s="231"/>
      <c r="H137" s="234">
        <v>1068.8</v>
      </c>
      <c r="I137" s="235"/>
      <c r="J137" s="231"/>
      <c r="K137" s="231"/>
      <c r="L137" s="236"/>
      <c r="M137" s="237"/>
      <c r="N137" s="238"/>
      <c r="O137" s="238"/>
      <c r="P137" s="238"/>
      <c r="Q137" s="238"/>
      <c r="R137" s="238"/>
      <c r="S137" s="238"/>
      <c r="T137" s="239"/>
      <c r="U137" s="14"/>
      <c r="V137" s="14"/>
      <c r="W137" s="14"/>
      <c r="X137" s="14"/>
      <c r="Y137" s="14"/>
      <c r="Z137" s="14"/>
      <c r="AA137" s="14"/>
      <c r="AB137" s="14"/>
      <c r="AC137" s="14"/>
      <c r="AD137" s="14"/>
      <c r="AE137" s="14"/>
      <c r="AT137" s="240" t="s">
        <v>142</v>
      </c>
      <c r="AU137" s="240" t="s">
        <v>79</v>
      </c>
      <c r="AV137" s="14" t="s">
        <v>140</v>
      </c>
      <c r="AW137" s="14" t="s">
        <v>31</v>
      </c>
      <c r="AX137" s="14" t="s">
        <v>77</v>
      </c>
      <c r="AY137" s="240" t="s">
        <v>133</v>
      </c>
    </row>
    <row r="138" s="2" customFormat="1" ht="24.15" customHeight="1">
      <c r="A138" s="39"/>
      <c r="B138" s="40"/>
      <c r="C138" s="205" t="s">
        <v>217</v>
      </c>
      <c r="D138" s="205" t="s">
        <v>135</v>
      </c>
      <c r="E138" s="206" t="s">
        <v>507</v>
      </c>
      <c r="F138" s="207" t="s">
        <v>508</v>
      </c>
      <c r="G138" s="208" t="s">
        <v>138</v>
      </c>
      <c r="H138" s="209">
        <v>2137.5999999999999</v>
      </c>
      <c r="I138" s="210"/>
      <c r="J138" s="211">
        <f>ROUND(I138*H138,2)</f>
        <v>0</v>
      </c>
      <c r="K138" s="207" t="s">
        <v>139</v>
      </c>
      <c r="L138" s="45"/>
      <c r="M138" s="212" t="s">
        <v>19</v>
      </c>
      <c r="N138" s="213" t="s">
        <v>40</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140</v>
      </c>
      <c r="AT138" s="216" t="s">
        <v>135</v>
      </c>
      <c r="AU138" s="216" t="s">
        <v>79</v>
      </c>
      <c r="AY138" s="18" t="s">
        <v>133</v>
      </c>
      <c r="BE138" s="217">
        <f>IF(N138="základní",J138,0)</f>
        <v>0</v>
      </c>
      <c r="BF138" s="217">
        <f>IF(N138="snížená",J138,0)</f>
        <v>0</v>
      </c>
      <c r="BG138" s="217">
        <f>IF(N138="zákl. přenesená",J138,0)</f>
        <v>0</v>
      </c>
      <c r="BH138" s="217">
        <f>IF(N138="sníž. přenesená",J138,0)</f>
        <v>0</v>
      </c>
      <c r="BI138" s="217">
        <f>IF(N138="nulová",J138,0)</f>
        <v>0</v>
      </c>
      <c r="BJ138" s="18" t="s">
        <v>77</v>
      </c>
      <c r="BK138" s="217">
        <f>ROUND(I138*H138,2)</f>
        <v>0</v>
      </c>
      <c r="BL138" s="18" t="s">
        <v>140</v>
      </c>
      <c r="BM138" s="216" t="s">
        <v>509</v>
      </c>
    </row>
    <row r="139" s="15" customFormat="1">
      <c r="A139" s="15"/>
      <c r="B139" s="265"/>
      <c r="C139" s="266"/>
      <c r="D139" s="220" t="s">
        <v>142</v>
      </c>
      <c r="E139" s="267" t="s">
        <v>19</v>
      </c>
      <c r="F139" s="268" t="s">
        <v>505</v>
      </c>
      <c r="G139" s="266"/>
      <c r="H139" s="267" t="s">
        <v>19</v>
      </c>
      <c r="I139" s="269"/>
      <c r="J139" s="266"/>
      <c r="K139" s="266"/>
      <c r="L139" s="270"/>
      <c r="M139" s="271"/>
      <c r="N139" s="272"/>
      <c r="O139" s="272"/>
      <c r="P139" s="272"/>
      <c r="Q139" s="272"/>
      <c r="R139" s="272"/>
      <c r="S139" s="272"/>
      <c r="T139" s="273"/>
      <c r="U139" s="15"/>
      <c r="V139" s="15"/>
      <c r="W139" s="15"/>
      <c r="X139" s="15"/>
      <c r="Y139" s="15"/>
      <c r="Z139" s="15"/>
      <c r="AA139" s="15"/>
      <c r="AB139" s="15"/>
      <c r="AC139" s="15"/>
      <c r="AD139" s="15"/>
      <c r="AE139" s="15"/>
      <c r="AT139" s="274" t="s">
        <v>142</v>
      </c>
      <c r="AU139" s="274" t="s">
        <v>79</v>
      </c>
      <c r="AV139" s="15" t="s">
        <v>77</v>
      </c>
      <c r="AW139" s="15" t="s">
        <v>31</v>
      </c>
      <c r="AX139" s="15" t="s">
        <v>69</v>
      </c>
      <c r="AY139" s="274" t="s">
        <v>133</v>
      </c>
    </row>
    <row r="140" s="13" customFormat="1">
      <c r="A140" s="13"/>
      <c r="B140" s="218"/>
      <c r="C140" s="219"/>
      <c r="D140" s="220" t="s">
        <v>142</v>
      </c>
      <c r="E140" s="221" t="s">
        <v>19</v>
      </c>
      <c r="F140" s="222" t="s">
        <v>510</v>
      </c>
      <c r="G140" s="219"/>
      <c r="H140" s="223">
        <v>2137.5999999999999</v>
      </c>
      <c r="I140" s="224"/>
      <c r="J140" s="219"/>
      <c r="K140" s="219"/>
      <c r="L140" s="225"/>
      <c r="M140" s="226"/>
      <c r="N140" s="227"/>
      <c r="O140" s="227"/>
      <c r="P140" s="227"/>
      <c r="Q140" s="227"/>
      <c r="R140" s="227"/>
      <c r="S140" s="227"/>
      <c r="T140" s="228"/>
      <c r="U140" s="13"/>
      <c r="V140" s="13"/>
      <c r="W140" s="13"/>
      <c r="X140" s="13"/>
      <c r="Y140" s="13"/>
      <c r="Z140" s="13"/>
      <c r="AA140" s="13"/>
      <c r="AB140" s="13"/>
      <c r="AC140" s="13"/>
      <c r="AD140" s="13"/>
      <c r="AE140" s="13"/>
      <c r="AT140" s="229" t="s">
        <v>142</v>
      </c>
      <c r="AU140" s="229" t="s">
        <v>79</v>
      </c>
      <c r="AV140" s="13" t="s">
        <v>79</v>
      </c>
      <c r="AW140" s="13" t="s">
        <v>31</v>
      </c>
      <c r="AX140" s="13" t="s">
        <v>69</v>
      </c>
      <c r="AY140" s="229" t="s">
        <v>133</v>
      </c>
    </row>
    <row r="141" s="14" customFormat="1">
      <c r="A141" s="14"/>
      <c r="B141" s="230"/>
      <c r="C141" s="231"/>
      <c r="D141" s="220" t="s">
        <v>142</v>
      </c>
      <c r="E141" s="232" t="s">
        <v>19</v>
      </c>
      <c r="F141" s="233" t="s">
        <v>144</v>
      </c>
      <c r="G141" s="231"/>
      <c r="H141" s="234">
        <v>2137.5999999999999</v>
      </c>
      <c r="I141" s="235"/>
      <c r="J141" s="231"/>
      <c r="K141" s="231"/>
      <c r="L141" s="236"/>
      <c r="M141" s="237"/>
      <c r="N141" s="238"/>
      <c r="O141" s="238"/>
      <c r="P141" s="238"/>
      <c r="Q141" s="238"/>
      <c r="R141" s="238"/>
      <c r="S141" s="238"/>
      <c r="T141" s="239"/>
      <c r="U141" s="14"/>
      <c r="V141" s="14"/>
      <c r="W141" s="14"/>
      <c r="X141" s="14"/>
      <c r="Y141" s="14"/>
      <c r="Z141" s="14"/>
      <c r="AA141" s="14"/>
      <c r="AB141" s="14"/>
      <c r="AC141" s="14"/>
      <c r="AD141" s="14"/>
      <c r="AE141" s="14"/>
      <c r="AT141" s="240" t="s">
        <v>142</v>
      </c>
      <c r="AU141" s="240" t="s">
        <v>79</v>
      </c>
      <c r="AV141" s="14" t="s">
        <v>140</v>
      </c>
      <c r="AW141" s="14" t="s">
        <v>31</v>
      </c>
      <c r="AX141" s="14" t="s">
        <v>77</v>
      </c>
      <c r="AY141" s="240" t="s">
        <v>133</v>
      </c>
    </row>
    <row r="142" s="2" customFormat="1" ht="24.15" customHeight="1">
      <c r="A142" s="39"/>
      <c r="B142" s="40"/>
      <c r="C142" s="255" t="s">
        <v>222</v>
      </c>
      <c r="D142" s="255" t="s">
        <v>433</v>
      </c>
      <c r="E142" s="256" t="s">
        <v>511</v>
      </c>
      <c r="F142" s="257" t="s">
        <v>512</v>
      </c>
      <c r="G142" s="258" t="s">
        <v>138</v>
      </c>
      <c r="H142" s="259">
        <v>2565.1199999999999</v>
      </c>
      <c r="I142" s="260"/>
      <c r="J142" s="261">
        <f>ROUND(I142*H142,2)</f>
        <v>0</v>
      </c>
      <c r="K142" s="257" t="s">
        <v>19</v>
      </c>
      <c r="L142" s="262"/>
      <c r="M142" s="263" t="s">
        <v>19</v>
      </c>
      <c r="N142" s="264"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175</v>
      </c>
      <c r="AT142" s="216" t="s">
        <v>433</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140</v>
      </c>
      <c r="BM142" s="216" t="s">
        <v>513</v>
      </c>
    </row>
    <row r="143" s="12" customFormat="1" ht="22.8" customHeight="1">
      <c r="A143" s="12"/>
      <c r="B143" s="189"/>
      <c r="C143" s="190"/>
      <c r="D143" s="191" t="s">
        <v>68</v>
      </c>
      <c r="E143" s="203" t="s">
        <v>158</v>
      </c>
      <c r="F143" s="203" t="s">
        <v>514</v>
      </c>
      <c r="G143" s="190"/>
      <c r="H143" s="190"/>
      <c r="I143" s="193"/>
      <c r="J143" s="204">
        <f>BK143</f>
        <v>0</v>
      </c>
      <c r="K143" s="190"/>
      <c r="L143" s="195"/>
      <c r="M143" s="196"/>
      <c r="N143" s="197"/>
      <c r="O143" s="197"/>
      <c r="P143" s="198">
        <f>SUM(P144:P304)</f>
        <v>0</v>
      </c>
      <c r="Q143" s="197"/>
      <c r="R143" s="198">
        <f>SUM(R144:R304)</f>
        <v>0</v>
      </c>
      <c r="S143" s="197"/>
      <c r="T143" s="199">
        <f>SUM(T144:T304)</f>
        <v>0</v>
      </c>
      <c r="U143" s="12"/>
      <c r="V143" s="12"/>
      <c r="W143" s="12"/>
      <c r="X143" s="12"/>
      <c r="Y143" s="12"/>
      <c r="Z143" s="12"/>
      <c r="AA143" s="12"/>
      <c r="AB143" s="12"/>
      <c r="AC143" s="12"/>
      <c r="AD143" s="12"/>
      <c r="AE143" s="12"/>
      <c r="AR143" s="200" t="s">
        <v>77</v>
      </c>
      <c r="AT143" s="201" t="s">
        <v>68</v>
      </c>
      <c r="AU143" s="201" t="s">
        <v>77</v>
      </c>
      <c r="AY143" s="200" t="s">
        <v>133</v>
      </c>
      <c r="BK143" s="202">
        <f>SUM(BK144:BK304)</f>
        <v>0</v>
      </c>
    </row>
    <row r="144" s="2" customFormat="1" ht="16.5" customHeight="1">
      <c r="A144" s="39"/>
      <c r="B144" s="40"/>
      <c r="C144" s="205" t="s">
        <v>227</v>
      </c>
      <c r="D144" s="205" t="s">
        <v>135</v>
      </c>
      <c r="E144" s="206" t="s">
        <v>515</v>
      </c>
      <c r="F144" s="207" t="s">
        <v>516</v>
      </c>
      <c r="G144" s="208" t="s">
        <v>138</v>
      </c>
      <c r="H144" s="209">
        <v>4008.6999999999998</v>
      </c>
      <c r="I144" s="210"/>
      <c r="J144" s="211">
        <f>ROUND(I144*H144,2)</f>
        <v>0</v>
      </c>
      <c r="K144" s="207" t="s">
        <v>19</v>
      </c>
      <c r="L144" s="45"/>
      <c r="M144" s="212" t="s">
        <v>19</v>
      </c>
      <c r="N144" s="213" t="s">
        <v>40</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140</v>
      </c>
      <c r="AT144" s="216" t="s">
        <v>135</v>
      </c>
      <c r="AU144" s="216" t="s">
        <v>79</v>
      </c>
      <c r="AY144" s="18" t="s">
        <v>133</v>
      </c>
      <c r="BE144" s="217">
        <f>IF(N144="základní",J144,0)</f>
        <v>0</v>
      </c>
      <c r="BF144" s="217">
        <f>IF(N144="snížená",J144,0)</f>
        <v>0</v>
      </c>
      <c r="BG144" s="217">
        <f>IF(N144="zákl. přenesená",J144,0)</f>
        <v>0</v>
      </c>
      <c r="BH144" s="217">
        <f>IF(N144="sníž. přenesená",J144,0)</f>
        <v>0</v>
      </c>
      <c r="BI144" s="217">
        <f>IF(N144="nulová",J144,0)</f>
        <v>0</v>
      </c>
      <c r="BJ144" s="18" t="s">
        <v>77</v>
      </c>
      <c r="BK144" s="217">
        <f>ROUND(I144*H144,2)</f>
        <v>0</v>
      </c>
      <c r="BL144" s="18" t="s">
        <v>140</v>
      </c>
      <c r="BM144" s="216" t="s">
        <v>517</v>
      </c>
    </row>
    <row r="145" s="13" customFormat="1">
      <c r="A145" s="13"/>
      <c r="B145" s="218"/>
      <c r="C145" s="219"/>
      <c r="D145" s="220" t="s">
        <v>142</v>
      </c>
      <c r="E145" s="221" t="s">
        <v>19</v>
      </c>
      <c r="F145" s="222" t="s">
        <v>518</v>
      </c>
      <c r="G145" s="219"/>
      <c r="H145" s="223">
        <v>4008.6999999999998</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142</v>
      </c>
      <c r="AU145" s="229" t="s">
        <v>79</v>
      </c>
      <c r="AV145" s="13" t="s">
        <v>79</v>
      </c>
      <c r="AW145" s="13" t="s">
        <v>31</v>
      </c>
      <c r="AX145" s="13" t="s">
        <v>69</v>
      </c>
      <c r="AY145" s="229" t="s">
        <v>133</v>
      </c>
    </row>
    <row r="146" s="14" customFormat="1">
      <c r="A146" s="14"/>
      <c r="B146" s="230"/>
      <c r="C146" s="231"/>
      <c r="D146" s="220" t="s">
        <v>142</v>
      </c>
      <c r="E146" s="232" t="s">
        <v>19</v>
      </c>
      <c r="F146" s="233" t="s">
        <v>144</v>
      </c>
      <c r="G146" s="231"/>
      <c r="H146" s="234">
        <v>4008.6999999999998</v>
      </c>
      <c r="I146" s="235"/>
      <c r="J146" s="231"/>
      <c r="K146" s="231"/>
      <c r="L146" s="236"/>
      <c r="M146" s="237"/>
      <c r="N146" s="238"/>
      <c r="O146" s="238"/>
      <c r="P146" s="238"/>
      <c r="Q146" s="238"/>
      <c r="R146" s="238"/>
      <c r="S146" s="238"/>
      <c r="T146" s="239"/>
      <c r="U146" s="14"/>
      <c r="V146" s="14"/>
      <c r="W146" s="14"/>
      <c r="X146" s="14"/>
      <c r="Y146" s="14"/>
      <c r="Z146" s="14"/>
      <c r="AA146" s="14"/>
      <c r="AB146" s="14"/>
      <c r="AC146" s="14"/>
      <c r="AD146" s="14"/>
      <c r="AE146" s="14"/>
      <c r="AT146" s="240" t="s">
        <v>142</v>
      </c>
      <c r="AU146" s="240" t="s">
        <v>79</v>
      </c>
      <c r="AV146" s="14" t="s">
        <v>140</v>
      </c>
      <c r="AW146" s="14" t="s">
        <v>31</v>
      </c>
      <c r="AX146" s="14" t="s">
        <v>77</v>
      </c>
      <c r="AY146" s="240" t="s">
        <v>133</v>
      </c>
    </row>
    <row r="147" s="2" customFormat="1" ht="16.5" customHeight="1">
      <c r="A147" s="39"/>
      <c r="B147" s="40"/>
      <c r="C147" s="205" t="s">
        <v>235</v>
      </c>
      <c r="D147" s="205" t="s">
        <v>135</v>
      </c>
      <c r="E147" s="206" t="s">
        <v>519</v>
      </c>
      <c r="F147" s="207" t="s">
        <v>520</v>
      </c>
      <c r="G147" s="208" t="s">
        <v>138</v>
      </c>
      <c r="H147" s="209">
        <v>233.69999999999999</v>
      </c>
      <c r="I147" s="210"/>
      <c r="J147" s="211">
        <f>ROUND(I147*H147,2)</f>
        <v>0</v>
      </c>
      <c r="K147" s="207" t="s">
        <v>19</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140</v>
      </c>
      <c r="AT147" s="216" t="s">
        <v>135</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140</v>
      </c>
      <c r="BM147" s="216" t="s">
        <v>521</v>
      </c>
    </row>
    <row r="148" s="13" customFormat="1">
      <c r="A148" s="13"/>
      <c r="B148" s="218"/>
      <c r="C148" s="219"/>
      <c r="D148" s="220" t="s">
        <v>142</v>
      </c>
      <c r="E148" s="221" t="s">
        <v>19</v>
      </c>
      <c r="F148" s="222" t="s">
        <v>522</v>
      </c>
      <c r="G148" s="219"/>
      <c r="H148" s="223">
        <v>233.69999999999999</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142</v>
      </c>
      <c r="AU148" s="229" t="s">
        <v>79</v>
      </c>
      <c r="AV148" s="13" t="s">
        <v>79</v>
      </c>
      <c r="AW148" s="13" t="s">
        <v>31</v>
      </c>
      <c r="AX148" s="13" t="s">
        <v>69</v>
      </c>
      <c r="AY148" s="229" t="s">
        <v>133</v>
      </c>
    </row>
    <row r="149" s="14" customFormat="1">
      <c r="A149" s="14"/>
      <c r="B149" s="230"/>
      <c r="C149" s="231"/>
      <c r="D149" s="220" t="s">
        <v>142</v>
      </c>
      <c r="E149" s="232" t="s">
        <v>19</v>
      </c>
      <c r="F149" s="233" t="s">
        <v>144</v>
      </c>
      <c r="G149" s="231"/>
      <c r="H149" s="234">
        <v>233.69999999999999</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142</v>
      </c>
      <c r="AU149" s="240" t="s">
        <v>79</v>
      </c>
      <c r="AV149" s="14" t="s">
        <v>140</v>
      </c>
      <c r="AW149" s="14" t="s">
        <v>31</v>
      </c>
      <c r="AX149" s="14" t="s">
        <v>77</v>
      </c>
      <c r="AY149" s="240" t="s">
        <v>133</v>
      </c>
    </row>
    <row r="150" s="2" customFormat="1" ht="16.5" customHeight="1">
      <c r="A150" s="39"/>
      <c r="B150" s="40"/>
      <c r="C150" s="205" t="s">
        <v>242</v>
      </c>
      <c r="D150" s="205" t="s">
        <v>135</v>
      </c>
      <c r="E150" s="206" t="s">
        <v>523</v>
      </c>
      <c r="F150" s="207" t="s">
        <v>524</v>
      </c>
      <c r="G150" s="208" t="s">
        <v>138</v>
      </c>
      <c r="H150" s="209">
        <v>103.2</v>
      </c>
      <c r="I150" s="210"/>
      <c r="J150" s="211">
        <f>ROUND(I150*H150,2)</f>
        <v>0</v>
      </c>
      <c r="K150" s="207" t="s">
        <v>19</v>
      </c>
      <c r="L150" s="45"/>
      <c r="M150" s="212" t="s">
        <v>19</v>
      </c>
      <c r="N150" s="213"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135</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140</v>
      </c>
      <c r="BM150" s="216" t="s">
        <v>525</v>
      </c>
    </row>
    <row r="151" s="13" customFormat="1">
      <c r="A151" s="13"/>
      <c r="B151" s="218"/>
      <c r="C151" s="219"/>
      <c r="D151" s="220" t="s">
        <v>142</v>
      </c>
      <c r="E151" s="221" t="s">
        <v>19</v>
      </c>
      <c r="F151" s="222" t="s">
        <v>526</v>
      </c>
      <c r="G151" s="219"/>
      <c r="H151" s="223">
        <v>103.2</v>
      </c>
      <c r="I151" s="224"/>
      <c r="J151" s="219"/>
      <c r="K151" s="219"/>
      <c r="L151" s="225"/>
      <c r="M151" s="226"/>
      <c r="N151" s="227"/>
      <c r="O151" s="227"/>
      <c r="P151" s="227"/>
      <c r="Q151" s="227"/>
      <c r="R151" s="227"/>
      <c r="S151" s="227"/>
      <c r="T151" s="228"/>
      <c r="U151" s="13"/>
      <c r="V151" s="13"/>
      <c r="W151" s="13"/>
      <c r="X151" s="13"/>
      <c r="Y151" s="13"/>
      <c r="Z151" s="13"/>
      <c r="AA151" s="13"/>
      <c r="AB151" s="13"/>
      <c r="AC151" s="13"/>
      <c r="AD151" s="13"/>
      <c r="AE151" s="13"/>
      <c r="AT151" s="229" t="s">
        <v>142</v>
      </c>
      <c r="AU151" s="229" t="s">
        <v>79</v>
      </c>
      <c r="AV151" s="13" t="s">
        <v>79</v>
      </c>
      <c r="AW151" s="13" t="s">
        <v>31</v>
      </c>
      <c r="AX151" s="13" t="s">
        <v>69</v>
      </c>
      <c r="AY151" s="229" t="s">
        <v>133</v>
      </c>
    </row>
    <row r="152" s="14" customFormat="1">
      <c r="A152" s="14"/>
      <c r="B152" s="230"/>
      <c r="C152" s="231"/>
      <c r="D152" s="220" t="s">
        <v>142</v>
      </c>
      <c r="E152" s="232" t="s">
        <v>19</v>
      </c>
      <c r="F152" s="233" t="s">
        <v>144</v>
      </c>
      <c r="G152" s="231"/>
      <c r="H152" s="234">
        <v>103.2</v>
      </c>
      <c r="I152" s="235"/>
      <c r="J152" s="231"/>
      <c r="K152" s="231"/>
      <c r="L152" s="236"/>
      <c r="M152" s="237"/>
      <c r="N152" s="238"/>
      <c r="O152" s="238"/>
      <c r="P152" s="238"/>
      <c r="Q152" s="238"/>
      <c r="R152" s="238"/>
      <c r="S152" s="238"/>
      <c r="T152" s="239"/>
      <c r="U152" s="14"/>
      <c r="V152" s="14"/>
      <c r="W152" s="14"/>
      <c r="X152" s="14"/>
      <c r="Y152" s="14"/>
      <c r="Z152" s="14"/>
      <c r="AA152" s="14"/>
      <c r="AB152" s="14"/>
      <c r="AC152" s="14"/>
      <c r="AD152" s="14"/>
      <c r="AE152" s="14"/>
      <c r="AT152" s="240" t="s">
        <v>142</v>
      </c>
      <c r="AU152" s="240" t="s">
        <v>79</v>
      </c>
      <c r="AV152" s="14" t="s">
        <v>140</v>
      </c>
      <c r="AW152" s="14" t="s">
        <v>31</v>
      </c>
      <c r="AX152" s="14" t="s">
        <v>77</v>
      </c>
      <c r="AY152" s="240" t="s">
        <v>133</v>
      </c>
    </row>
    <row r="153" s="2" customFormat="1" ht="16.5" customHeight="1">
      <c r="A153" s="39"/>
      <c r="B153" s="40"/>
      <c r="C153" s="205" t="s">
        <v>7</v>
      </c>
      <c r="D153" s="205" t="s">
        <v>135</v>
      </c>
      <c r="E153" s="206" t="s">
        <v>527</v>
      </c>
      <c r="F153" s="207" t="s">
        <v>528</v>
      </c>
      <c r="G153" s="208" t="s">
        <v>138</v>
      </c>
      <c r="H153" s="209">
        <v>103.2</v>
      </c>
      <c r="I153" s="210"/>
      <c r="J153" s="211">
        <f>ROUND(I153*H153,2)</f>
        <v>0</v>
      </c>
      <c r="K153" s="207" t="s">
        <v>139</v>
      </c>
      <c r="L153" s="45"/>
      <c r="M153" s="212" t="s">
        <v>19</v>
      </c>
      <c r="N153" s="213"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140</v>
      </c>
      <c r="AT153" s="216" t="s">
        <v>135</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140</v>
      </c>
      <c r="BM153" s="216" t="s">
        <v>529</v>
      </c>
    </row>
    <row r="154" s="2" customFormat="1">
      <c r="A154" s="39"/>
      <c r="B154" s="40"/>
      <c r="C154" s="41"/>
      <c r="D154" s="220" t="s">
        <v>416</v>
      </c>
      <c r="E154" s="41"/>
      <c r="F154" s="254" t="s">
        <v>530</v>
      </c>
      <c r="G154" s="41"/>
      <c r="H154" s="41"/>
      <c r="I154" s="243"/>
      <c r="J154" s="41"/>
      <c r="K154" s="41"/>
      <c r="L154" s="45"/>
      <c r="M154" s="244"/>
      <c r="N154" s="245"/>
      <c r="O154" s="85"/>
      <c r="P154" s="85"/>
      <c r="Q154" s="85"/>
      <c r="R154" s="85"/>
      <c r="S154" s="85"/>
      <c r="T154" s="86"/>
      <c r="U154" s="39"/>
      <c r="V154" s="39"/>
      <c r="W154" s="39"/>
      <c r="X154" s="39"/>
      <c r="Y154" s="39"/>
      <c r="Z154" s="39"/>
      <c r="AA154" s="39"/>
      <c r="AB154" s="39"/>
      <c r="AC154" s="39"/>
      <c r="AD154" s="39"/>
      <c r="AE154" s="39"/>
      <c r="AT154" s="18" t="s">
        <v>416</v>
      </c>
      <c r="AU154" s="18" t="s">
        <v>79</v>
      </c>
    </row>
    <row r="155" s="13" customFormat="1">
      <c r="A155" s="13"/>
      <c r="B155" s="218"/>
      <c r="C155" s="219"/>
      <c r="D155" s="220" t="s">
        <v>142</v>
      </c>
      <c r="E155" s="221" t="s">
        <v>19</v>
      </c>
      <c r="F155" s="222" t="s">
        <v>526</v>
      </c>
      <c r="G155" s="219"/>
      <c r="H155" s="223">
        <v>103.2</v>
      </c>
      <c r="I155" s="224"/>
      <c r="J155" s="219"/>
      <c r="K155" s="219"/>
      <c r="L155" s="225"/>
      <c r="M155" s="226"/>
      <c r="N155" s="227"/>
      <c r="O155" s="227"/>
      <c r="P155" s="227"/>
      <c r="Q155" s="227"/>
      <c r="R155" s="227"/>
      <c r="S155" s="227"/>
      <c r="T155" s="228"/>
      <c r="U155" s="13"/>
      <c r="V155" s="13"/>
      <c r="W155" s="13"/>
      <c r="X155" s="13"/>
      <c r="Y155" s="13"/>
      <c r="Z155" s="13"/>
      <c r="AA155" s="13"/>
      <c r="AB155" s="13"/>
      <c r="AC155" s="13"/>
      <c r="AD155" s="13"/>
      <c r="AE155" s="13"/>
      <c r="AT155" s="229" t="s">
        <v>142</v>
      </c>
      <c r="AU155" s="229" t="s">
        <v>79</v>
      </c>
      <c r="AV155" s="13" t="s">
        <v>79</v>
      </c>
      <c r="AW155" s="13" t="s">
        <v>31</v>
      </c>
      <c r="AX155" s="13" t="s">
        <v>69</v>
      </c>
      <c r="AY155" s="229" t="s">
        <v>133</v>
      </c>
    </row>
    <row r="156" s="14" customFormat="1">
      <c r="A156" s="14"/>
      <c r="B156" s="230"/>
      <c r="C156" s="231"/>
      <c r="D156" s="220" t="s">
        <v>142</v>
      </c>
      <c r="E156" s="232" t="s">
        <v>19</v>
      </c>
      <c r="F156" s="233" t="s">
        <v>144</v>
      </c>
      <c r="G156" s="231"/>
      <c r="H156" s="234">
        <v>103.2</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142</v>
      </c>
      <c r="AU156" s="240" t="s">
        <v>79</v>
      </c>
      <c r="AV156" s="14" t="s">
        <v>140</v>
      </c>
      <c r="AW156" s="14" t="s">
        <v>31</v>
      </c>
      <c r="AX156" s="14" t="s">
        <v>77</v>
      </c>
      <c r="AY156" s="240" t="s">
        <v>133</v>
      </c>
    </row>
    <row r="157" s="2" customFormat="1" ht="16.5" customHeight="1">
      <c r="A157" s="39"/>
      <c r="B157" s="40"/>
      <c r="C157" s="205" t="s">
        <v>252</v>
      </c>
      <c r="D157" s="205" t="s">
        <v>135</v>
      </c>
      <c r="E157" s="206" t="s">
        <v>531</v>
      </c>
      <c r="F157" s="207" t="s">
        <v>532</v>
      </c>
      <c r="G157" s="208" t="s">
        <v>138</v>
      </c>
      <c r="H157" s="209">
        <v>1265.0999999999999</v>
      </c>
      <c r="I157" s="210"/>
      <c r="J157" s="211">
        <f>ROUND(I157*H157,2)</f>
        <v>0</v>
      </c>
      <c r="K157" s="207" t="s">
        <v>139</v>
      </c>
      <c r="L157" s="45"/>
      <c r="M157" s="212" t="s">
        <v>19</v>
      </c>
      <c r="N157" s="213"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140</v>
      </c>
      <c r="AT157" s="216" t="s">
        <v>135</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140</v>
      </c>
      <c r="BM157" s="216" t="s">
        <v>533</v>
      </c>
    </row>
    <row r="158" s="2" customFormat="1">
      <c r="A158" s="39"/>
      <c r="B158" s="40"/>
      <c r="C158" s="41"/>
      <c r="D158" s="220" t="s">
        <v>416</v>
      </c>
      <c r="E158" s="41"/>
      <c r="F158" s="254" t="s">
        <v>530</v>
      </c>
      <c r="G158" s="41"/>
      <c r="H158" s="41"/>
      <c r="I158" s="243"/>
      <c r="J158" s="41"/>
      <c r="K158" s="41"/>
      <c r="L158" s="45"/>
      <c r="M158" s="244"/>
      <c r="N158" s="245"/>
      <c r="O158" s="85"/>
      <c r="P158" s="85"/>
      <c r="Q158" s="85"/>
      <c r="R158" s="85"/>
      <c r="S158" s="85"/>
      <c r="T158" s="86"/>
      <c r="U158" s="39"/>
      <c r="V158" s="39"/>
      <c r="W158" s="39"/>
      <c r="X158" s="39"/>
      <c r="Y158" s="39"/>
      <c r="Z158" s="39"/>
      <c r="AA158" s="39"/>
      <c r="AB158" s="39"/>
      <c r="AC158" s="39"/>
      <c r="AD158" s="39"/>
      <c r="AE158" s="39"/>
      <c r="AT158" s="18" t="s">
        <v>416</v>
      </c>
      <c r="AU158" s="18" t="s">
        <v>79</v>
      </c>
    </row>
    <row r="159" s="13" customFormat="1">
      <c r="A159" s="13"/>
      <c r="B159" s="218"/>
      <c r="C159" s="219"/>
      <c r="D159" s="220" t="s">
        <v>142</v>
      </c>
      <c r="E159" s="221" t="s">
        <v>19</v>
      </c>
      <c r="F159" s="222" t="s">
        <v>534</v>
      </c>
      <c r="G159" s="219"/>
      <c r="H159" s="223">
        <v>328.80000000000001</v>
      </c>
      <c r="I159" s="224"/>
      <c r="J159" s="219"/>
      <c r="K159" s="219"/>
      <c r="L159" s="225"/>
      <c r="M159" s="226"/>
      <c r="N159" s="227"/>
      <c r="O159" s="227"/>
      <c r="P159" s="227"/>
      <c r="Q159" s="227"/>
      <c r="R159" s="227"/>
      <c r="S159" s="227"/>
      <c r="T159" s="228"/>
      <c r="U159" s="13"/>
      <c r="V159" s="13"/>
      <c r="W159" s="13"/>
      <c r="X159" s="13"/>
      <c r="Y159" s="13"/>
      <c r="Z159" s="13"/>
      <c r="AA159" s="13"/>
      <c r="AB159" s="13"/>
      <c r="AC159" s="13"/>
      <c r="AD159" s="13"/>
      <c r="AE159" s="13"/>
      <c r="AT159" s="229" t="s">
        <v>142</v>
      </c>
      <c r="AU159" s="229" t="s">
        <v>79</v>
      </c>
      <c r="AV159" s="13" t="s">
        <v>79</v>
      </c>
      <c r="AW159" s="13" t="s">
        <v>31</v>
      </c>
      <c r="AX159" s="13" t="s">
        <v>69</v>
      </c>
      <c r="AY159" s="229" t="s">
        <v>133</v>
      </c>
    </row>
    <row r="160" s="13" customFormat="1">
      <c r="A160" s="13"/>
      <c r="B160" s="218"/>
      <c r="C160" s="219"/>
      <c r="D160" s="220" t="s">
        <v>142</v>
      </c>
      <c r="E160" s="221" t="s">
        <v>19</v>
      </c>
      <c r="F160" s="222" t="s">
        <v>535</v>
      </c>
      <c r="G160" s="219"/>
      <c r="H160" s="223">
        <v>297</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142</v>
      </c>
      <c r="AU160" s="229" t="s">
        <v>79</v>
      </c>
      <c r="AV160" s="13" t="s">
        <v>79</v>
      </c>
      <c r="AW160" s="13" t="s">
        <v>31</v>
      </c>
      <c r="AX160" s="13" t="s">
        <v>69</v>
      </c>
      <c r="AY160" s="229" t="s">
        <v>133</v>
      </c>
    </row>
    <row r="161" s="13" customFormat="1">
      <c r="A161" s="13"/>
      <c r="B161" s="218"/>
      <c r="C161" s="219"/>
      <c r="D161" s="220" t="s">
        <v>142</v>
      </c>
      <c r="E161" s="221" t="s">
        <v>19</v>
      </c>
      <c r="F161" s="222" t="s">
        <v>536</v>
      </c>
      <c r="G161" s="219"/>
      <c r="H161" s="223">
        <v>23.5</v>
      </c>
      <c r="I161" s="224"/>
      <c r="J161" s="219"/>
      <c r="K161" s="219"/>
      <c r="L161" s="225"/>
      <c r="M161" s="226"/>
      <c r="N161" s="227"/>
      <c r="O161" s="227"/>
      <c r="P161" s="227"/>
      <c r="Q161" s="227"/>
      <c r="R161" s="227"/>
      <c r="S161" s="227"/>
      <c r="T161" s="228"/>
      <c r="U161" s="13"/>
      <c r="V161" s="13"/>
      <c r="W161" s="13"/>
      <c r="X161" s="13"/>
      <c r="Y161" s="13"/>
      <c r="Z161" s="13"/>
      <c r="AA161" s="13"/>
      <c r="AB161" s="13"/>
      <c r="AC161" s="13"/>
      <c r="AD161" s="13"/>
      <c r="AE161" s="13"/>
      <c r="AT161" s="229" t="s">
        <v>142</v>
      </c>
      <c r="AU161" s="229" t="s">
        <v>79</v>
      </c>
      <c r="AV161" s="13" t="s">
        <v>79</v>
      </c>
      <c r="AW161" s="13" t="s">
        <v>31</v>
      </c>
      <c r="AX161" s="13" t="s">
        <v>69</v>
      </c>
      <c r="AY161" s="229" t="s">
        <v>133</v>
      </c>
    </row>
    <row r="162" s="13" customFormat="1">
      <c r="A162" s="13"/>
      <c r="B162" s="218"/>
      <c r="C162" s="219"/>
      <c r="D162" s="220" t="s">
        <v>142</v>
      </c>
      <c r="E162" s="221" t="s">
        <v>19</v>
      </c>
      <c r="F162" s="222" t="s">
        <v>537</v>
      </c>
      <c r="G162" s="219"/>
      <c r="H162" s="223">
        <v>14.6</v>
      </c>
      <c r="I162" s="224"/>
      <c r="J162" s="219"/>
      <c r="K162" s="219"/>
      <c r="L162" s="225"/>
      <c r="M162" s="226"/>
      <c r="N162" s="227"/>
      <c r="O162" s="227"/>
      <c r="P162" s="227"/>
      <c r="Q162" s="227"/>
      <c r="R162" s="227"/>
      <c r="S162" s="227"/>
      <c r="T162" s="228"/>
      <c r="U162" s="13"/>
      <c r="V162" s="13"/>
      <c r="W162" s="13"/>
      <c r="X162" s="13"/>
      <c r="Y162" s="13"/>
      <c r="Z162" s="13"/>
      <c r="AA162" s="13"/>
      <c r="AB162" s="13"/>
      <c r="AC162" s="13"/>
      <c r="AD162" s="13"/>
      <c r="AE162" s="13"/>
      <c r="AT162" s="229" t="s">
        <v>142</v>
      </c>
      <c r="AU162" s="229" t="s">
        <v>79</v>
      </c>
      <c r="AV162" s="13" t="s">
        <v>79</v>
      </c>
      <c r="AW162" s="13" t="s">
        <v>31</v>
      </c>
      <c r="AX162" s="13" t="s">
        <v>69</v>
      </c>
      <c r="AY162" s="229" t="s">
        <v>133</v>
      </c>
    </row>
    <row r="163" s="13" customFormat="1">
      <c r="A163" s="13"/>
      <c r="B163" s="218"/>
      <c r="C163" s="219"/>
      <c r="D163" s="220" t="s">
        <v>142</v>
      </c>
      <c r="E163" s="221" t="s">
        <v>19</v>
      </c>
      <c r="F163" s="222" t="s">
        <v>538</v>
      </c>
      <c r="G163" s="219"/>
      <c r="H163" s="223">
        <v>17.600000000000001</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142</v>
      </c>
      <c r="AU163" s="229" t="s">
        <v>79</v>
      </c>
      <c r="AV163" s="13" t="s">
        <v>79</v>
      </c>
      <c r="AW163" s="13" t="s">
        <v>31</v>
      </c>
      <c r="AX163" s="13" t="s">
        <v>69</v>
      </c>
      <c r="AY163" s="229" t="s">
        <v>133</v>
      </c>
    </row>
    <row r="164" s="13" customFormat="1">
      <c r="A164" s="13"/>
      <c r="B164" s="218"/>
      <c r="C164" s="219"/>
      <c r="D164" s="220" t="s">
        <v>142</v>
      </c>
      <c r="E164" s="221" t="s">
        <v>19</v>
      </c>
      <c r="F164" s="222" t="s">
        <v>539</v>
      </c>
      <c r="G164" s="219"/>
      <c r="H164" s="223">
        <v>466.10000000000002</v>
      </c>
      <c r="I164" s="224"/>
      <c r="J164" s="219"/>
      <c r="K164" s="219"/>
      <c r="L164" s="225"/>
      <c r="M164" s="226"/>
      <c r="N164" s="227"/>
      <c r="O164" s="227"/>
      <c r="P164" s="227"/>
      <c r="Q164" s="227"/>
      <c r="R164" s="227"/>
      <c r="S164" s="227"/>
      <c r="T164" s="228"/>
      <c r="U164" s="13"/>
      <c r="V164" s="13"/>
      <c r="W164" s="13"/>
      <c r="X164" s="13"/>
      <c r="Y164" s="13"/>
      <c r="Z164" s="13"/>
      <c r="AA164" s="13"/>
      <c r="AB164" s="13"/>
      <c r="AC164" s="13"/>
      <c r="AD164" s="13"/>
      <c r="AE164" s="13"/>
      <c r="AT164" s="229" t="s">
        <v>142</v>
      </c>
      <c r="AU164" s="229" t="s">
        <v>79</v>
      </c>
      <c r="AV164" s="13" t="s">
        <v>79</v>
      </c>
      <c r="AW164" s="13" t="s">
        <v>31</v>
      </c>
      <c r="AX164" s="13" t="s">
        <v>69</v>
      </c>
      <c r="AY164" s="229" t="s">
        <v>133</v>
      </c>
    </row>
    <row r="165" s="13" customFormat="1">
      <c r="A165" s="13"/>
      <c r="B165" s="218"/>
      <c r="C165" s="219"/>
      <c r="D165" s="220" t="s">
        <v>142</v>
      </c>
      <c r="E165" s="221" t="s">
        <v>19</v>
      </c>
      <c r="F165" s="222" t="s">
        <v>540</v>
      </c>
      <c r="G165" s="219"/>
      <c r="H165" s="223">
        <v>2.8999999999999999</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142</v>
      </c>
      <c r="AU165" s="229" t="s">
        <v>79</v>
      </c>
      <c r="AV165" s="13" t="s">
        <v>79</v>
      </c>
      <c r="AW165" s="13" t="s">
        <v>31</v>
      </c>
      <c r="AX165" s="13" t="s">
        <v>69</v>
      </c>
      <c r="AY165" s="229" t="s">
        <v>133</v>
      </c>
    </row>
    <row r="166" s="13" customFormat="1">
      <c r="A166" s="13"/>
      <c r="B166" s="218"/>
      <c r="C166" s="219"/>
      <c r="D166" s="220" t="s">
        <v>142</v>
      </c>
      <c r="E166" s="221" t="s">
        <v>19</v>
      </c>
      <c r="F166" s="222" t="s">
        <v>541</v>
      </c>
      <c r="G166" s="219"/>
      <c r="H166" s="223">
        <v>11.4</v>
      </c>
      <c r="I166" s="224"/>
      <c r="J166" s="219"/>
      <c r="K166" s="219"/>
      <c r="L166" s="225"/>
      <c r="M166" s="226"/>
      <c r="N166" s="227"/>
      <c r="O166" s="227"/>
      <c r="P166" s="227"/>
      <c r="Q166" s="227"/>
      <c r="R166" s="227"/>
      <c r="S166" s="227"/>
      <c r="T166" s="228"/>
      <c r="U166" s="13"/>
      <c r="V166" s="13"/>
      <c r="W166" s="13"/>
      <c r="X166" s="13"/>
      <c r="Y166" s="13"/>
      <c r="Z166" s="13"/>
      <c r="AA166" s="13"/>
      <c r="AB166" s="13"/>
      <c r="AC166" s="13"/>
      <c r="AD166" s="13"/>
      <c r="AE166" s="13"/>
      <c r="AT166" s="229" t="s">
        <v>142</v>
      </c>
      <c r="AU166" s="229" t="s">
        <v>79</v>
      </c>
      <c r="AV166" s="13" t="s">
        <v>79</v>
      </c>
      <c r="AW166" s="13" t="s">
        <v>31</v>
      </c>
      <c r="AX166" s="13" t="s">
        <v>69</v>
      </c>
      <c r="AY166" s="229" t="s">
        <v>133</v>
      </c>
    </row>
    <row r="167" s="13" customFormat="1">
      <c r="A167" s="13"/>
      <c r="B167" s="218"/>
      <c r="C167" s="219"/>
      <c r="D167" s="220" t="s">
        <v>142</v>
      </c>
      <c r="E167" s="221" t="s">
        <v>19</v>
      </c>
      <c r="F167" s="222" t="s">
        <v>526</v>
      </c>
      <c r="G167" s="219"/>
      <c r="H167" s="223">
        <v>103.2</v>
      </c>
      <c r="I167" s="224"/>
      <c r="J167" s="219"/>
      <c r="K167" s="219"/>
      <c r="L167" s="225"/>
      <c r="M167" s="226"/>
      <c r="N167" s="227"/>
      <c r="O167" s="227"/>
      <c r="P167" s="227"/>
      <c r="Q167" s="227"/>
      <c r="R167" s="227"/>
      <c r="S167" s="227"/>
      <c r="T167" s="228"/>
      <c r="U167" s="13"/>
      <c r="V167" s="13"/>
      <c r="W167" s="13"/>
      <c r="X167" s="13"/>
      <c r="Y167" s="13"/>
      <c r="Z167" s="13"/>
      <c r="AA167" s="13"/>
      <c r="AB167" s="13"/>
      <c r="AC167" s="13"/>
      <c r="AD167" s="13"/>
      <c r="AE167" s="13"/>
      <c r="AT167" s="229" t="s">
        <v>142</v>
      </c>
      <c r="AU167" s="229" t="s">
        <v>79</v>
      </c>
      <c r="AV167" s="13" t="s">
        <v>79</v>
      </c>
      <c r="AW167" s="13" t="s">
        <v>31</v>
      </c>
      <c r="AX167" s="13" t="s">
        <v>69</v>
      </c>
      <c r="AY167" s="229" t="s">
        <v>133</v>
      </c>
    </row>
    <row r="168" s="14" customFormat="1">
      <c r="A168" s="14"/>
      <c r="B168" s="230"/>
      <c r="C168" s="231"/>
      <c r="D168" s="220" t="s">
        <v>142</v>
      </c>
      <c r="E168" s="232" t="s">
        <v>19</v>
      </c>
      <c r="F168" s="233" t="s">
        <v>144</v>
      </c>
      <c r="G168" s="231"/>
      <c r="H168" s="234">
        <v>1265.1000000000001</v>
      </c>
      <c r="I168" s="235"/>
      <c r="J168" s="231"/>
      <c r="K168" s="231"/>
      <c r="L168" s="236"/>
      <c r="M168" s="237"/>
      <c r="N168" s="238"/>
      <c r="O168" s="238"/>
      <c r="P168" s="238"/>
      <c r="Q168" s="238"/>
      <c r="R168" s="238"/>
      <c r="S168" s="238"/>
      <c r="T168" s="239"/>
      <c r="U168" s="14"/>
      <c r="V168" s="14"/>
      <c r="W168" s="14"/>
      <c r="X168" s="14"/>
      <c r="Y168" s="14"/>
      <c r="Z168" s="14"/>
      <c r="AA168" s="14"/>
      <c r="AB168" s="14"/>
      <c r="AC168" s="14"/>
      <c r="AD168" s="14"/>
      <c r="AE168" s="14"/>
      <c r="AT168" s="240" t="s">
        <v>142</v>
      </c>
      <c r="AU168" s="240" t="s">
        <v>79</v>
      </c>
      <c r="AV168" s="14" t="s">
        <v>140</v>
      </c>
      <c r="AW168" s="14" t="s">
        <v>31</v>
      </c>
      <c r="AX168" s="14" t="s">
        <v>77</v>
      </c>
      <c r="AY168" s="240" t="s">
        <v>133</v>
      </c>
    </row>
    <row r="169" s="2" customFormat="1" ht="16.5" customHeight="1">
      <c r="A169" s="39"/>
      <c r="B169" s="40"/>
      <c r="C169" s="205" t="s">
        <v>257</v>
      </c>
      <c r="D169" s="205" t="s">
        <v>135</v>
      </c>
      <c r="E169" s="206" t="s">
        <v>542</v>
      </c>
      <c r="F169" s="207" t="s">
        <v>543</v>
      </c>
      <c r="G169" s="208" t="s">
        <v>138</v>
      </c>
      <c r="H169" s="209">
        <v>15.1</v>
      </c>
      <c r="I169" s="210"/>
      <c r="J169" s="211">
        <f>ROUND(I169*H169,2)</f>
        <v>0</v>
      </c>
      <c r="K169" s="207" t="s">
        <v>139</v>
      </c>
      <c r="L169" s="45"/>
      <c r="M169" s="212" t="s">
        <v>19</v>
      </c>
      <c r="N169" s="213"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140</v>
      </c>
      <c r="AT169" s="216" t="s">
        <v>135</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140</v>
      </c>
      <c r="BM169" s="216" t="s">
        <v>544</v>
      </c>
    </row>
    <row r="170" s="2" customFormat="1">
      <c r="A170" s="39"/>
      <c r="B170" s="40"/>
      <c r="C170" s="41"/>
      <c r="D170" s="220" t="s">
        <v>416</v>
      </c>
      <c r="E170" s="41"/>
      <c r="F170" s="254" t="s">
        <v>530</v>
      </c>
      <c r="G170" s="41"/>
      <c r="H170" s="41"/>
      <c r="I170" s="243"/>
      <c r="J170" s="41"/>
      <c r="K170" s="41"/>
      <c r="L170" s="45"/>
      <c r="M170" s="244"/>
      <c r="N170" s="245"/>
      <c r="O170" s="85"/>
      <c r="P170" s="85"/>
      <c r="Q170" s="85"/>
      <c r="R170" s="85"/>
      <c r="S170" s="85"/>
      <c r="T170" s="86"/>
      <c r="U170" s="39"/>
      <c r="V170" s="39"/>
      <c r="W170" s="39"/>
      <c r="X170" s="39"/>
      <c r="Y170" s="39"/>
      <c r="Z170" s="39"/>
      <c r="AA170" s="39"/>
      <c r="AB170" s="39"/>
      <c r="AC170" s="39"/>
      <c r="AD170" s="39"/>
      <c r="AE170" s="39"/>
      <c r="AT170" s="18" t="s">
        <v>416</v>
      </c>
      <c r="AU170" s="18" t="s">
        <v>79</v>
      </c>
    </row>
    <row r="171" s="13" customFormat="1">
      <c r="A171" s="13"/>
      <c r="B171" s="218"/>
      <c r="C171" s="219"/>
      <c r="D171" s="220" t="s">
        <v>142</v>
      </c>
      <c r="E171" s="221" t="s">
        <v>19</v>
      </c>
      <c r="F171" s="222" t="s">
        <v>545</v>
      </c>
      <c r="G171" s="219"/>
      <c r="H171" s="223">
        <v>15.1</v>
      </c>
      <c r="I171" s="224"/>
      <c r="J171" s="219"/>
      <c r="K171" s="219"/>
      <c r="L171" s="225"/>
      <c r="M171" s="226"/>
      <c r="N171" s="227"/>
      <c r="O171" s="227"/>
      <c r="P171" s="227"/>
      <c r="Q171" s="227"/>
      <c r="R171" s="227"/>
      <c r="S171" s="227"/>
      <c r="T171" s="228"/>
      <c r="U171" s="13"/>
      <c r="V171" s="13"/>
      <c r="W171" s="13"/>
      <c r="X171" s="13"/>
      <c r="Y171" s="13"/>
      <c r="Z171" s="13"/>
      <c r="AA171" s="13"/>
      <c r="AB171" s="13"/>
      <c r="AC171" s="13"/>
      <c r="AD171" s="13"/>
      <c r="AE171" s="13"/>
      <c r="AT171" s="229" t="s">
        <v>142</v>
      </c>
      <c r="AU171" s="229" t="s">
        <v>79</v>
      </c>
      <c r="AV171" s="13" t="s">
        <v>79</v>
      </c>
      <c r="AW171" s="13" t="s">
        <v>31</v>
      </c>
      <c r="AX171" s="13" t="s">
        <v>69</v>
      </c>
      <c r="AY171" s="229" t="s">
        <v>133</v>
      </c>
    </row>
    <row r="172" s="14" customFormat="1">
      <c r="A172" s="14"/>
      <c r="B172" s="230"/>
      <c r="C172" s="231"/>
      <c r="D172" s="220" t="s">
        <v>142</v>
      </c>
      <c r="E172" s="232" t="s">
        <v>19</v>
      </c>
      <c r="F172" s="233" t="s">
        <v>144</v>
      </c>
      <c r="G172" s="231"/>
      <c r="H172" s="234">
        <v>15.1</v>
      </c>
      <c r="I172" s="235"/>
      <c r="J172" s="231"/>
      <c r="K172" s="231"/>
      <c r="L172" s="236"/>
      <c r="M172" s="237"/>
      <c r="N172" s="238"/>
      <c r="O172" s="238"/>
      <c r="P172" s="238"/>
      <c r="Q172" s="238"/>
      <c r="R172" s="238"/>
      <c r="S172" s="238"/>
      <c r="T172" s="239"/>
      <c r="U172" s="14"/>
      <c r="V172" s="14"/>
      <c r="W172" s="14"/>
      <c r="X172" s="14"/>
      <c r="Y172" s="14"/>
      <c r="Z172" s="14"/>
      <c r="AA172" s="14"/>
      <c r="AB172" s="14"/>
      <c r="AC172" s="14"/>
      <c r="AD172" s="14"/>
      <c r="AE172" s="14"/>
      <c r="AT172" s="240" t="s">
        <v>142</v>
      </c>
      <c r="AU172" s="240" t="s">
        <v>79</v>
      </c>
      <c r="AV172" s="14" t="s">
        <v>140</v>
      </c>
      <c r="AW172" s="14" t="s">
        <v>31</v>
      </c>
      <c r="AX172" s="14" t="s">
        <v>77</v>
      </c>
      <c r="AY172" s="240" t="s">
        <v>133</v>
      </c>
    </row>
    <row r="173" s="2" customFormat="1" ht="16.5" customHeight="1">
      <c r="A173" s="39"/>
      <c r="B173" s="40"/>
      <c r="C173" s="205" t="s">
        <v>262</v>
      </c>
      <c r="D173" s="205" t="s">
        <v>135</v>
      </c>
      <c r="E173" s="206" t="s">
        <v>546</v>
      </c>
      <c r="F173" s="207" t="s">
        <v>547</v>
      </c>
      <c r="G173" s="208" t="s">
        <v>138</v>
      </c>
      <c r="H173" s="209">
        <v>4885.3999999999996</v>
      </c>
      <c r="I173" s="210"/>
      <c r="J173" s="211">
        <f>ROUND(I173*H173,2)</f>
        <v>0</v>
      </c>
      <c r="K173" s="207" t="s">
        <v>139</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140</v>
      </c>
      <c r="AT173" s="216" t="s">
        <v>135</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140</v>
      </c>
      <c r="BM173" s="216" t="s">
        <v>548</v>
      </c>
    </row>
    <row r="174" s="13" customFormat="1">
      <c r="A174" s="13"/>
      <c r="B174" s="218"/>
      <c r="C174" s="219"/>
      <c r="D174" s="220" t="s">
        <v>142</v>
      </c>
      <c r="E174" s="221" t="s">
        <v>19</v>
      </c>
      <c r="F174" s="222" t="s">
        <v>549</v>
      </c>
      <c r="G174" s="219"/>
      <c r="H174" s="223">
        <v>4008.6999999999998</v>
      </c>
      <c r="I174" s="224"/>
      <c r="J174" s="219"/>
      <c r="K174" s="219"/>
      <c r="L174" s="225"/>
      <c r="M174" s="226"/>
      <c r="N174" s="227"/>
      <c r="O174" s="227"/>
      <c r="P174" s="227"/>
      <c r="Q174" s="227"/>
      <c r="R174" s="227"/>
      <c r="S174" s="227"/>
      <c r="T174" s="228"/>
      <c r="U174" s="13"/>
      <c r="V174" s="13"/>
      <c r="W174" s="13"/>
      <c r="X174" s="13"/>
      <c r="Y174" s="13"/>
      <c r="Z174" s="13"/>
      <c r="AA174" s="13"/>
      <c r="AB174" s="13"/>
      <c r="AC174" s="13"/>
      <c r="AD174" s="13"/>
      <c r="AE174" s="13"/>
      <c r="AT174" s="229" t="s">
        <v>142</v>
      </c>
      <c r="AU174" s="229" t="s">
        <v>79</v>
      </c>
      <c r="AV174" s="13" t="s">
        <v>79</v>
      </c>
      <c r="AW174" s="13" t="s">
        <v>31</v>
      </c>
      <c r="AX174" s="13" t="s">
        <v>69</v>
      </c>
      <c r="AY174" s="229" t="s">
        <v>133</v>
      </c>
    </row>
    <row r="175" s="13" customFormat="1">
      <c r="A175" s="13"/>
      <c r="B175" s="218"/>
      <c r="C175" s="219"/>
      <c r="D175" s="220" t="s">
        <v>142</v>
      </c>
      <c r="E175" s="221" t="s">
        <v>19</v>
      </c>
      <c r="F175" s="222" t="s">
        <v>550</v>
      </c>
      <c r="G175" s="219"/>
      <c r="H175" s="223">
        <v>386</v>
      </c>
      <c r="I175" s="224"/>
      <c r="J175" s="219"/>
      <c r="K175" s="219"/>
      <c r="L175" s="225"/>
      <c r="M175" s="226"/>
      <c r="N175" s="227"/>
      <c r="O175" s="227"/>
      <c r="P175" s="227"/>
      <c r="Q175" s="227"/>
      <c r="R175" s="227"/>
      <c r="S175" s="227"/>
      <c r="T175" s="228"/>
      <c r="U175" s="13"/>
      <c r="V175" s="13"/>
      <c r="W175" s="13"/>
      <c r="X175" s="13"/>
      <c r="Y175" s="13"/>
      <c r="Z175" s="13"/>
      <c r="AA175" s="13"/>
      <c r="AB175" s="13"/>
      <c r="AC175" s="13"/>
      <c r="AD175" s="13"/>
      <c r="AE175" s="13"/>
      <c r="AT175" s="229" t="s">
        <v>142</v>
      </c>
      <c r="AU175" s="229" t="s">
        <v>79</v>
      </c>
      <c r="AV175" s="13" t="s">
        <v>79</v>
      </c>
      <c r="AW175" s="13" t="s">
        <v>31</v>
      </c>
      <c r="AX175" s="13" t="s">
        <v>69</v>
      </c>
      <c r="AY175" s="229" t="s">
        <v>133</v>
      </c>
    </row>
    <row r="176" s="13" customFormat="1">
      <c r="A176" s="13"/>
      <c r="B176" s="218"/>
      <c r="C176" s="219"/>
      <c r="D176" s="220" t="s">
        <v>142</v>
      </c>
      <c r="E176" s="221" t="s">
        <v>19</v>
      </c>
      <c r="F176" s="222" t="s">
        <v>551</v>
      </c>
      <c r="G176" s="219"/>
      <c r="H176" s="223">
        <v>106.40000000000001</v>
      </c>
      <c r="I176" s="224"/>
      <c r="J176" s="219"/>
      <c r="K176" s="219"/>
      <c r="L176" s="225"/>
      <c r="M176" s="226"/>
      <c r="N176" s="227"/>
      <c r="O176" s="227"/>
      <c r="P176" s="227"/>
      <c r="Q176" s="227"/>
      <c r="R176" s="227"/>
      <c r="S176" s="227"/>
      <c r="T176" s="228"/>
      <c r="U176" s="13"/>
      <c r="V176" s="13"/>
      <c r="W176" s="13"/>
      <c r="X176" s="13"/>
      <c r="Y176" s="13"/>
      <c r="Z176" s="13"/>
      <c r="AA176" s="13"/>
      <c r="AB176" s="13"/>
      <c r="AC176" s="13"/>
      <c r="AD176" s="13"/>
      <c r="AE176" s="13"/>
      <c r="AT176" s="229" t="s">
        <v>142</v>
      </c>
      <c r="AU176" s="229" t="s">
        <v>79</v>
      </c>
      <c r="AV176" s="13" t="s">
        <v>79</v>
      </c>
      <c r="AW176" s="13" t="s">
        <v>31</v>
      </c>
      <c r="AX176" s="13" t="s">
        <v>69</v>
      </c>
      <c r="AY176" s="229" t="s">
        <v>133</v>
      </c>
    </row>
    <row r="177" s="13" customFormat="1">
      <c r="A177" s="13"/>
      <c r="B177" s="218"/>
      <c r="C177" s="219"/>
      <c r="D177" s="220" t="s">
        <v>142</v>
      </c>
      <c r="E177" s="221" t="s">
        <v>19</v>
      </c>
      <c r="F177" s="222" t="s">
        <v>552</v>
      </c>
      <c r="G177" s="219"/>
      <c r="H177" s="223">
        <v>72.400000000000006</v>
      </c>
      <c r="I177" s="224"/>
      <c r="J177" s="219"/>
      <c r="K177" s="219"/>
      <c r="L177" s="225"/>
      <c r="M177" s="226"/>
      <c r="N177" s="227"/>
      <c r="O177" s="227"/>
      <c r="P177" s="227"/>
      <c r="Q177" s="227"/>
      <c r="R177" s="227"/>
      <c r="S177" s="227"/>
      <c r="T177" s="228"/>
      <c r="U177" s="13"/>
      <c r="V177" s="13"/>
      <c r="W177" s="13"/>
      <c r="X177" s="13"/>
      <c r="Y177" s="13"/>
      <c r="Z177" s="13"/>
      <c r="AA177" s="13"/>
      <c r="AB177" s="13"/>
      <c r="AC177" s="13"/>
      <c r="AD177" s="13"/>
      <c r="AE177" s="13"/>
      <c r="AT177" s="229" t="s">
        <v>142</v>
      </c>
      <c r="AU177" s="229" t="s">
        <v>79</v>
      </c>
      <c r="AV177" s="13" t="s">
        <v>79</v>
      </c>
      <c r="AW177" s="13" t="s">
        <v>31</v>
      </c>
      <c r="AX177" s="13" t="s">
        <v>69</v>
      </c>
      <c r="AY177" s="229" t="s">
        <v>133</v>
      </c>
    </row>
    <row r="178" s="13" customFormat="1">
      <c r="A178" s="13"/>
      <c r="B178" s="218"/>
      <c r="C178" s="219"/>
      <c r="D178" s="220" t="s">
        <v>142</v>
      </c>
      <c r="E178" s="221" t="s">
        <v>19</v>
      </c>
      <c r="F178" s="222" t="s">
        <v>522</v>
      </c>
      <c r="G178" s="219"/>
      <c r="H178" s="223">
        <v>233.69999999999999</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142</v>
      </c>
      <c r="AU178" s="229" t="s">
        <v>79</v>
      </c>
      <c r="AV178" s="13" t="s">
        <v>79</v>
      </c>
      <c r="AW178" s="13" t="s">
        <v>31</v>
      </c>
      <c r="AX178" s="13" t="s">
        <v>69</v>
      </c>
      <c r="AY178" s="229" t="s">
        <v>133</v>
      </c>
    </row>
    <row r="179" s="13" customFormat="1">
      <c r="A179" s="13"/>
      <c r="B179" s="218"/>
      <c r="C179" s="219"/>
      <c r="D179" s="220" t="s">
        <v>142</v>
      </c>
      <c r="E179" s="221" t="s">
        <v>19</v>
      </c>
      <c r="F179" s="222" t="s">
        <v>553</v>
      </c>
      <c r="G179" s="219"/>
      <c r="H179" s="223">
        <v>78.200000000000003</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142</v>
      </c>
      <c r="AU179" s="229" t="s">
        <v>79</v>
      </c>
      <c r="AV179" s="13" t="s">
        <v>79</v>
      </c>
      <c r="AW179" s="13" t="s">
        <v>31</v>
      </c>
      <c r="AX179" s="13" t="s">
        <v>69</v>
      </c>
      <c r="AY179" s="229" t="s">
        <v>133</v>
      </c>
    </row>
    <row r="180" s="14" customFormat="1">
      <c r="A180" s="14"/>
      <c r="B180" s="230"/>
      <c r="C180" s="231"/>
      <c r="D180" s="220" t="s">
        <v>142</v>
      </c>
      <c r="E180" s="232" t="s">
        <v>19</v>
      </c>
      <c r="F180" s="233" t="s">
        <v>144</v>
      </c>
      <c r="G180" s="231"/>
      <c r="H180" s="234">
        <v>4885.3999999999987</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142</v>
      </c>
      <c r="AU180" s="240" t="s">
        <v>79</v>
      </c>
      <c r="AV180" s="14" t="s">
        <v>140</v>
      </c>
      <c r="AW180" s="14" t="s">
        <v>31</v>
      </c>
      <c r="AX180" s="14" t="s">
        <v>77</v>
      </c>
      <c r="AY180" s="240" t="s">
        <v>133</v>
      </c>
    </row>
    <row r="181" s="2" customFormat="1" ht="16.5" customHeight="1">
      <c r="A181" s="39"/>
      <c r="B181" s="40"/>
      <c r="C181" s="205" t="s">
        <v>267</v>
      </c>
      <c r="D181" s="205" t="s">
        <v>135</v>
      </c>
      <c r="E181" s="206" t="s">
        <v>554</v>
      </c>
      <c r="F181" s="207" t="s">
        <v>547</v>
      </c>
      <c r="G181" s="208" t="s">
        <v>138</v>
      </c>
      <c r="H181" s="209">
        <v>233.69999999999999</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555</v>
      </c>
    </row>
    <row r="182" s="2" customFormat="1">
      <c r="A182" s="39"/>
      <c r="B182" s="40"/>
      <c r="C182" s="41"/>
      <c r="D182" s="220" t="s">
        <v>416</v>
      </c>
      <c r="E182" s="41"/>
      <c r="F182" s="254" t="s">
        <v>556</v>
      </c>
      <c r="G182" s="41"/>
      <c r="H182" s="41"/>
      <c r="I182" s="243"/>
      <c r="J182" s="41"/>
      <c r="K182" s="41"/>
      <c r="L182" s="45"/>
      <c r="M182" s="244"/>
      <c r="N182" s="245"/>
      <c r="O182" s="85"/>
      <c r="P182" s="85"/>
      <c r="Q182" s="85"/>
      <c r="R182" s="85"/>
      <c r="S182" s="85"/>
      <c r="T182" s="86"/>
      <c r="U182" s="39"/>
      <c r="V182" s="39"/>
      <c r="W182" s="39"/>
      <c r="X182" s="39"/>
      <c r="Y182" s="39"/>
      <c r="Z182" s="39"/>
      <c r="AA182" s="39"/>
      <c r="AB182" s="39"/>
      <c r="AC182" s="39"/>
      <c r="AD182" s="39"/>
      <c r="AE182" s="39"/>
      <c r="AT182" s="18" t="s">
        <v>416</v>
      </c>
      <c r="AU182" s="18" t="s">
        <v>79</v>
      </c>
    </row>
    <row r="183" s="13" customFormat="1">
      <c r="A183" s="13"/>
      <c r="B183" s="218"/>
      <c r="C183" s="219"/>
      <c r="D183" s="220" t="s">
        <v>142</v>
      </c>
      <c r="E183" s="221" t="s">
        <v>19</v>
      </c>
      <c r="F183" s="222" t="s">
        <v>522</v>
      </c>
      <c r="G183" s="219"/>
      <c r="H183" s="223">
        <v>233.69999999999999</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142</v>
      </c>
      <c r="AU183" s="229" t="s">
        <v>79</v>
      </c>
      <c r="AV183" s="13" t="s">
        <v>79</v>
      </c>
      <c r="AW183" s="13" t="s">
        <v>31</v>
      </c>
      <c r="AX183" s="13" t="s">
        <v>69</v>
      </c>
      <c r="AY183" s="229" t="s">
        <v>133</v>
      </c>
    </row>
    <row r="184" s="14" customFormat="1">
      <c r="A184" s="14"/>
      <c r="B184" s="230"/>
      <c r="C184" s="231"/>
      <c r="D184" s="220" t="s">
        <v>142</v>
      </c>
      <c r="E184" s="232" t="s">
        <v>19</v>
      </c>
      <c r="F184" s="233" t="s">
        <v>144</v>
      </c>
      <c r="G184" s="231"/>
      <c r="H184" s="234">
        <v>233.69999999999999</v>
      </c>
      <c r="I184" s="235"/>
      <c r="J184" s="231"/>
      <c r="K184" s="231"/>
      <c r="L184" s="236"/>
      <c r="M184" s="237"/>
      <c r="N184" s="238"/>
      <c r="O184" s="238"/>
      <c r="P184" s="238"/>
      <c r="Q184" s="238"/>
      <c r="R184" s="238"/>
      <c r="S184" s="238"/>
      <c r="T184" s="239"/>
      <c r="U184" s="14"/>
      <c r="V184" s="14"/>
      <c r="W184" s="14"/>
      <c r="X184" s="14"/>
      <c r="Y184" s="14"/>
      <c r="Z184" s="14"/>
      <c r="AA184" s="14"/>
      <c r="AB184" s="14"/>
      <c r="AC184" s="14"/>
      <c r="AD184" s="14"/>
      <c r="AE184" s="14"/>
      <c r="AT184" s="240" t="s">
        <v>142</v>
      </c>
      <c r="AU184" s="240" t="s">
        <v>79</v>
      </c>
      <c r="AV184" s="14" t="s">
        <v>140</v>
      </c>
      <c r="AW184" s="14" t="s">
        <v>31</v>
      </c>
      <c r="AX184" s="14" t="s">
        <v>77</v>
      </c>
      <c r="AY184" s="240" t="s">
        <v>133</v>
      </c>
    </row>
    <row r="185" s="2" customFormat="1" ht="24.15" customHeight="1">
      <c r="A185" s="39"/>
      <c r="B185" s="40"/>
      <c r="C185" s="205" t="s">
        <v>271</v>
      </c>
      <c r="D185" s="205" t="s">
        <v>135</v>
      </c>
      <c r="E185" s="206" t="s">
        <v>557</v>
      </c>
      <c r="F185" s="207" t="s">
        <v>558</v>
      </c>
      <c r="G185" s="208" t="s">
        <v>138</v>
      </c>
      <c r="H185" s="209">
        <v>3425</v>
      </c>
      <c r="I185" s="210"/>
      <c r="J185" s="211">
        <f>ROUND(I185*H185,2)</f>
        <v>0</v>
      </c>
      <c r="K185" s="207" t="s">
        <v>139</v>
      </c>
      <c r="L185" s="45"/>
      <c r="M185" s="212" t="s">
        <v>19</v>
      </c>
      <c r="N185" s="213"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140</v>
      </c>
      <c r="AT185" s="216" t="s">
        <v>135</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140</v>
      </c>
      <c r="BM185" s="216" t="s">
        <v>559</v>
      </c>
    </row>
    <row r="186" s="13" customFormat="1">
      <c r="A186" s="13"/>
      <c r="B186" s="218"/>
      <c r="C186" s="219"/>
      <c r="D186" s="220" t="s">
        <v>142</v>
      </c>
      <c r="E186" s="221" t="s">
        <v>19</v>
      </c>
      <c r="F186" s="222" t="s">
        <v>560</v>
      </c>
      <c r="G186" s="219"/>
      <c r="H186" s="223">
        <v>3425</v>
      </c>
      <c r="I186" s="224"/>
      <c r="J186" s="219"/>
      <c r="K186" s="219"/>
      <c r="L186" s="225"/>
      <c r="M186" s="226"/>
      <c r="N186" s="227"/>
      <c r="O186" s="227"/>
      <c r="P186" s="227"/>
      <c r="Q186" s="227"/>
      <c r="R186" s="227"/>
      <c r="S186" s="227"/>
      <c r="T186" s="228"/>
      <c r="U186" s="13"/>
      <c r="V186" s="13"/>
      <c r="W186" s="13"/>
      <c r="X186" s="13"/>
      <c r="Y186" s="13"/>
      <c r="Z186" s="13"/>
      <c r="AA186" s="13"/>
      <c r="AB186" s="13"/>
      <c r="AC186" s="13"/>
      <c r="AD186" s="13"/>
      <c r="AE186" s="13"/>
      <c r="AT186" s="229" t="s">
        <v>142</v>
      </c>
      <c r="AU186" s="229" t="s">
        <v>79</v>
      </c>
      <c r="AV186" s="13" t="s">
        <v>79</v>
      </c>
      <c r="AW186" s="13" t="s">
        <v>31</v>
      </c>
      <c r="AX186" s="13" t="s">
        <v>69</v>
      </c>
      <c r="AY186" s="229" t="s">
        <v>133</v>
      </c>
    </row>
    <row r="187" s="14" customFormat="1">
      <c r="A187" s="14"/>
      <c r="B187" s="230"/>
      <c r="C187" s="231"/>
      <c r="D187" s="220" t="s">
        <v>142</v>
      </c>
      <c r="E187" s="232" t="s">
        <v>19</v>
      </c>
      <c r="F187" s="233" t="s">
        <v>144</v>
      </c>
      <c r="G187" s="231"/>
      <c r="H187" s="234">
        <v>3425</v>
      </c>
      <c r="I187" s="235"/>
      <c r="J187" s="231"/>
      <c r="K187" s="231"/>
      <c r="L187" s="236"/>
      <c r="M187" s="237"/>
      <c r="N187" s="238"/>
      <c r="O187" s="238"/>
      <c r="P187" s="238"/>
      <c r="Q187" s="238"/>
      <c r="R187" s="238"/>
      <c r="S187" s="238"/>
      <c r="T187" s="239"/>
      <c r="U187" s="14"/>
      <c r="V187" s="14"/>
      <c r="W187" s="14"/>
      <c r="X187" s="14"/>
      <c r="Y187" s="14"/>
      <c r="Z187" s="14"/>
      <c r="AA187" s="14"/>
      <c r="AB187" s="14"/>
      <c r="AC187" s="14"/>
      <c r="AD187" s="14"/>
      <c r="AE187" s="14"/>
      <c r="AT187" s="240" t="s">
        <v>142</v>
      </c>
      <c r="AU187" s="240" t="s">
        <v>79</v>
      </c>
      <c r="AV187" s="14" t="s">
        <v>140</v>
      </c>
      <c r="AW187" s="14" t="s">
        <v>31</v>
      </c>
      <c r="AX187" s="14" t="s">
        <v>77</v>
      </c>
      <c r="AY187" s="240" t="s">
        <v>133</v>
      </c>
    </row>
    <row r="188" s="2" customFormat="1" ht="24.15" customHeight="1">
      <c r="A188" s="39"/>
      <c r="B188" s="40"/>
      <c r="C188" s="205" t="s">
        <v>276</v>
      </c>
      <c r="D188" s="205" t="s">
        <v>135</v>
      </c>
      <c r="E188" s="206" t="s">
        <v>561</v>
      </c>
      <c r="F188" s="207" t="s">
        <v>562</v>
      </c>
      <c r="G188" s="208" t="s">
        <v>138</v>
      </c>
      <c r="H188" s="209">
        <v>3508.4250000000002</v>
      </c>
      <c r="I188" s="210"/>
      <c r="J188" s="211">
        <f>ROUND(I188*H188,2)</f>
        <v>0</v>
      </c>
      <c r="K188" s="207" t="s">
        <v>139</v>
      </c>
      <c r="L188" s="45"/>
      <c r="M188" s="212" t="s">
        <v>19</v>
      </c>
      <c r="N188" s="213"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140</v>
      </c>
      <c r="AT188" s="216" t="s">
        <v>135</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140</v>
      </c>
      <c r="BM188" s="216" t="s">
        <v>563</v>
      </c>
    </row>
    <row r="189" s="13" customFormat="1">
      <c r="A189" s="13"/>
      <c r="B189" s="218"/>
      <c r="C189" s="219"/>
      <c r="D189" s="220" t="s">
        <v>142</v>
      </c>
      <c r="E189" s="221" t="s">
        <v>19</v>
      </c>
      <c r="F189" s="222" t="s">
        <v>560</v>
      </c>
      <c r="G189" s="219"/>
      <c r="H189" s="223">
        <v>3425</v>
      </c>
      <c r="I189" s="224"/>
      <c r="J189" s="219"/>
      <c r="K189" s="219"/>
      <c r="L189" s="225"/>
      <c r="M189" s="226"/>
      <c r="N189" s="227"/>
      <c r="O189" s="227"/>
      <c r="P189" s="227"/>
      <c r="Q189" s="227"/>
      <c r="R189" s="227"/>
      <c r="S189" s="227"/>
      <c r="T189" s="228"/>
      <c r="U189" s="13"/>
      <c r="V189" s="13"/>
      <c r="W189" s="13"/>
      <c r="X189" s="13"/>
      <c r="Y189" s="13"/>
      <c r="Z189" s="13"/>
      <c r="AA189" s="13"/>
      <c r="AB189" s="13"/>
      <c r="AC189" s="13"/>
      <c r="AD189" s="13"/>
      <c r="AE189" s="13"/>
      <c r="AT189" s="229" t="s">
        <v>142</v>
      </c>
      <c r="AU189" s="229" t="s">
        <v>79</v>
      </c>
      <c r="AV189" s="13" t="s">
        <v>79</v>
      </c>
      <c r="AW189" s="13" t="s">
        <v>31</v>
      </c>
      <c r="AX189" s="13" t="s">
        <v>69</v>
      </c>
      <c r="AY189" s="229" t="s">
        <v>133</v>
      </c>
    </row>
    <row r="190" s="13" customFormat="1">
      <c r="A190" s="13"/>
      <c r="B190" s="218"/>
      <c r="C190" s="219"/>
      <c r="D190" s="220" t="s">
        <v>142</v>
      </c>
      <c r="E190" s="221" t="s">
        <v>19</v>
      </c>
      <c r="F190" s="222" t="s">
        <v>564</v>
      </c>
      <c r="G190" s="219"/>
      <c r="H190" s="223">
        <v>67.599999999999994</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142</v>
      </c>
      <c r="AU190" s="229" t="s">
        <v>79</v>
      </c>
      <c r="AV190" s="13" t="s">
        <v>79</v>
      </c>
      <c r="AW190" s="13" t="s">
        <v>31</v>
      </c>
      <c r="AX190" s="13" t="s">
        <v>69</v>
      </c>
      <c r="AY190" s="229" t="s">
        <v>133</v>
      </c>
    </row>
    <row r="191" s="13" customFormat="1">
      <c r="A191" s="13"/>
      <c r="B191" s="218"/>
      <c r="C191" s="219"/>
      <c r="D191" s="220" t="s">
        <v>142</v>
      </c>
      <c r="E191" s="221" t="s">
        <v>19</v>
      </c>
      <c r="F191" s="222" t="s">
        <v>565</v>
      </c>
      <c r="G191" s="219"/>
      <c r="H191" s="223">
        <v>15.824999999999999</v>
      </c>
      <c r="I191" s="224"/>
      <c r="J191" s="219"/>
      <c r="K191" s="219"/>
      <c r="L191" s="225"/>
      <c r="M191" s="226"/>
      <c r="N191" s="227"/>
      <c r="O191" s="227"/>
      <c r="P191" s="227"/>
      <c r="Q191" s="227"/>
      <c r="R191" s="227"/>
      <c r="S191" s="227"/>
      <c r="T191" s="228"/>
      <c r="U191" s="13"/>
      <c r="V191" s="13"/>
      <c r="W191" s="13"/>
      <c r="X191" s="13"/>
      <c r="Y191" s="13"/>
      <c r="Z191" s="13"/>
      <c r="AA191" s="13"/>
      <c r="AB191" s="13"/>
      <c r="AC191" s="13"/>
      <c r="AD191" s="13"/>
      <c r="AE191" s="13"/>
      <c r="AT191" s="229" t="s">
        <v>142</v>
      </c>
      <c r="AU191" s="229" t="s">
        <v>79</v>
      </c>
      <c r="AV191" s="13" t="s">
        <v>79</v>
      </c>
      <c r="AW191" s="13" t="s">
        <v>31</v>
      </c>
      <c r="AX191" s="13" t="s">
        <v>69</v>
      </c>
      <c r="AY191" s="229" t="s">
        <v>133</v>
      </c>
    </row>
    <row r="192" s="14" customFormat="1">
      <c r="A192" s="14"/>
      <c r="B192" s="230"/>
      <c r="C192" s="231"/>
      <c r="D192" s="220" t="s">
        <v>142</v>
      </c>
      <c r="E192" s="232" t="s">
        <v>19</v>
      </c>
      <c r="F192" s="233" t="s">
        <v>144</v>
      </c>
      <c r="G192" s="231"/>
      <c r="H192" s="234">
        <v>3508.4249999999997</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142</v>
      </c>
      <c r="AU192" s="240" t="s">
        <v>79</v>
      </c>
      <c r="AV192" s="14" t="s">
        <v>140</v>
      </c>
      <c r="AW192" s="14" t="s">
        <v>31</v>
      </c>
      <c r="AX192" s="14" t="s">
        <v>77</v>
      </c>
      <c r="AY192" s="240" t="s">
        <v>133</v>
      </c>
    </row>
    <row r="193" s="2" customFormat="1" ht="24.15" customHeight="1">
      <c r="A193" s="39"/>
      <c r="B193" s="40"/>
      <c r="C193" s="205" t="s">
        <v>281</v>
      </c>
      <c r="D193" s="205" t="s">
        <v>135</v>
      </c>
      <c r="E193" s="206" t="s">
        <v>566</v>
      </c>
      <c r="F193" s="207" t="s">
        <v>567</v>
      </c>
      <c r="G193" s="208" t="s">
        <v>138</v>
      </c>
      <c r="H193" s="209">
        <v>466.10000000000002</v>
      </c>
      <c r="I193" s="210"/>
      <c r="J193" s="211">
        <f>ROUND(I193*H193,2)</f>
        <v>0</v>
      </c>
      <c r="K193" s="207" t="s">
        <v>19</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140</v>
      </c>
      <c r="AT193" s="216" t="s">
        <v>135</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140</v>
      </c>
      <c r="BM193" s="216" t="s">
        <v>568</v>
      </c>
    </row>
    <row r="194" s="2" customFormat="1">
      <c r="A194" s="39"/>
      <c r="B194" s="40"/>
      <c r="C194" s="41"/>
      <c r="D194" s="220" t="s">
        <v>416</v>
      </c>
      <c r="E194" s="41"/>
      <c r="F194" s="254" t="s">
        <v>569</v>
      </c>
      <c r="G194" s="41"/>
      <c r="H194" s="41"/>
      <c r="I194" s="243"/>
      <c r="J194" s="41"/>
      <c r="K194" s="41"/>
      <c r="L194" s="45"/>
      <c r="M194" s="244"/>
      <c r="N194" s="245"/>
      <c r="O194" s="85"/>
      <c r="P194" s="85"/>
      <c r="Q194" s="85"/>
      <c r="R194" s="85"/>
      <c r="S194" s="85"/>
      <c r="T194" s="86"/>
      <c r="U194" s="39"/>
      <c r="V194" s="39"/>
      <c r="W194" s="39"/>
      <c r="X194" s="39"/>
      <c r="Y194" s="39"/>
      <c r="Z194" s="39"/>
      <c r="AA194" s="39"/>
      <c r="AB194" s="39"/>
      <c r="AC194" s="39"/>
      <c r="AD194" s="39"/>
      <c r="AE194" s="39"/>
      <c r="AT194" s="18" t="s">
        <v>416</v>
      </c>
      <c r="AU194" s="18" t="s">
        <v>79</v>
      </c>
    </row>
    <row r="195" s="13" customFormat="1">
      <c r="A195" s="13"/>
      <c r="B195" s="218"/>
      <c r="C195" s="219"/>
      <c r="D195" s="220" t="s">
        <v>142</v>
      </c>
      <c r="E195" s="221" t="s">
        <v>19</v>
      </c>
      <c r="F195" s="222" t="s">
        <v>539</v>
      </c>
      <c r="G195" s="219"/>
      <c r="H195" s="223">
        <v>466.10000000000002</v>
      </c>
      <c r="I195" s="224"/>
      <c r="J195" s="219"/>
      <c r="K195" s="219"/>
      <c r="L195" s="225"/>
      <c r="M195" s="226"/>
      <c r="N195" s="227"/>
      <c r="O195" s="227"/>
      <c r="P195" s="227"/>
      <c r="Q195" s="227"/>
      <c r="R195" s="227"/>
      <c r="S195" s="227"/>
      <c r="T195" s="228"/>
      <c r="U195" s="13"/>
      <c r="V195" s="13"/>
      <c r="W195" s="13"/>
      <c r="X195" s="13"/>
      <c r="Y195" s="13"/>
      <c r="Z195" s="13"/>
      <c r="AA195" s="13"/>
      <c r="AB195" s="13"/>
      <c r="AC195" s="13"/>
      <c r="AD195" s="13"/>
      <c r="AE195" s="13"/>
      <c r="AT195" s="229" t="s">
        <v>142</v>
      </c>
      <c r="AU195" s="229" t="s">
        <v>79</v>
      </c>
      <c r="AV195" s="13" t="s">
        <v>79</v>
      </c>
      <c r="AW195" s="13" t="s">
        <v>31</v>
      </c>
      <c r="AX195" s="13" t="s">
        <v>69</v>
      </c>
      <c r="AY195" s="229" t="s">
        <v>133</v>
      </c>
    </row>
    <row r="196" s="14" customFormat="1">
      <c r="A196" s="14"/>
      <c r="B196" s="230"/>
      <c r="C196" s="231"/>
      <c r="D196" s="220" t="s">
        <v>142</v>
      </c>
      <c r="E196" s="232" t="s">
        <v>19</v>
      </c>
      <c r="F196" s="233" t="s">
        <v>144</v>
      </c>
      <c r="G196" s="231"/>
      <c r="H196" s="234">
        <v>466.10000000000002</v>
      </c>
      <c r="I196" s="235"/>
      <c r="J196" s="231"/>
      <c r="K196" s="231"/>
      <c r="L196" s="236"/>
      <c r="M196" s="237"/>
      <c r="N196" s="238"/>
      <c r="O196" s="238"/>
      <c r="P196" s="238"/>
      <c r="Q196" s="238"/>
      <c r="R196" s="238"/>
      <c r="S196" s="238"/>
      <c r="T196" s="239"/>
      <c r="U196" s="14"/>
      <c r="V196" s="14"/>
      <c r="W196" s="14"/>
      <c r="X196" s="14"/>
      <c r="Y196" s="14"/>
      <c r="Z196" s="14"/>
      <c r="AA196" s="14"/>
      <c r="AB196" s="14"/>
      <c r="AC196" s="14"/>
      <c r="AD196" s="14"/>
      <c r="AE196" s="14"/>
      <c r="AT196" s="240" t="s">
        <v>142</v>
      </c>
      <c r="AU196" s="240" t="s">
        <v>79</v>
      </c>
      <c r="AV196" s="14" t="s">
        <v>140</v>
      </c>
      <c r="AW196" s="14" t="s">
        <v>31</v>
      </c>
      <c r="AX196" s="14" t="s">
        <v>77</v>
      </c>
      <c r="AY196" s="240" t="s">
        <v>133</v>
      </c>
    </row>
    <row r="197" s="2" customFormat="1" ht="24.15" customHeight="1">
      <c r="A197" s="39"/>
      <c r="B197" s="40"/>
      <c r="C197" s="205" t="s">
        <v>286</v>
      </c>
      <c r="D197" s="205" t="s">
        <v>135</v>
      </c>
      <c r="E197" s="206" t="s">
        <v>570</v>
      </c>
      <c r="F197" s="207" t="s">
        <v>571</v>
      </c>
      <c r="G197" s="208" t="s">
        <v>138</v>
      </c>
      <c r="H197" s="209">
        <v>67.599999999999994</v>
      </c>
      <c r="I197" s="210"/>
      <c r="J197" s="211">
        <f>ROUND(I197*H197,2)</f>
        <v>0</v>
      </c>
      <c r="K197" s="207" t="s">
        <v>19</v>
      </c>
      <c r="L197" s="45"/>
      <c r="M197" s="212" t="s">
        <v>19</v>
      </c>
      <c r="N197" s="213" t="s">
        <v>40</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140</v>
      </c>
      <c r="AT197" s="216" t="s">
        <v>135</v>
      </c>
      <c r="AU197" s="216" t="s">
        <v>79</v>
      </c>
      <c r="AY197" s="18" t="s">
        <v>133</v>
      </c>
      <c r="BE197" s="217">
        <f>IF(N197="základní",J197,0)</f>
        <v>0</v>
      </c>
      <c r="BF197" s="217">
        <f>IF(N197="snížená",J197,0)</f>
        <v>0</v>
      </c>
      <c r="BG197" s="217">
        <f>IF(N197="zákl. přenesená",J197,0)</f>
        <v>0</v>
      </c>
      <c r="BH197" s="217">
        <f>IF(N197="sníž. přenesená",J197,0)</f>
        <v>0</v>
      </c>
      <c r="BI197" s="217">
        <f>IF(N197="nulová",J197,0)</f>
        <v>0</v>
      </c>
      <c r="BJ197" s="18" t="s">
        <v>77</v>
      </c>
      <c r="BK197" s="217">
        <f>ROUND(I197*H197,2)</f>
        <v>0</v>
      </c>
      <c r="BL197" s="18" t="s">
        <v>140</v>
      </c>
      <c r="BM197" s="216" t="s">
        <v>572</v>
      </c>
    </row>
    <row r="198" s="2" customFormat="1">
      <c r="A198" s="39"/>
      <c r="B198" s="40"/>
      <c r="C198" s="41"/>
      <c r="D198" s="220" t="s">
        <v>416</v>
      </c>
      <c r="E198" s="41"/>
      <c r="F198" s="254" t="s">
        <v>573</v>
      </c>
      <c r="G198" s="41"/>
      <c r="H198" s="41"/>
      <c r="I198" s="243"/>
      <c r="J198" s="41"/>
      <c r="K198" s="41"/>
      <c r="L198" s="45"/>
      <c r="M198" s="244"/>
      <c r="N198" s="245"/>
      <c r="O198" s="85"/>
      <c r="P198" s="85"/>
      <c r="Q198" s="85"/>
      <c r="R198" s="85"/>
      <c r="S198" s="85"/>
      <c r="T198" s="86"/>
      <c r="U198" s="39"/>
      <c r="V198" s="39"/>
      <c r="W198" s="39"/>
      <c r="X198" s="39"/>
      <c r="Y198" s="39"/>
      <c r="Z198" s="39"/>
      <c r="AA198" s="39"/>
      <c r="AB198" s="39"/>
      <c r="AC198" s="39"/>
      <c r="AD198" s="39"/>
      <c r="AE198" s="39"/>
      <c r="AT198" s="18" t="s">
        <v>416</v>
      </c>
      <c r="AU198" s="18" t="s">
        <v>79</v>
      </c>
    </row>
    <row r="199" s="13" customFormat="1">
      <c r="A199" s="13"/>
      <c r="B199" s="218"/>
      <c r="C199" s="219"/>
      <c r="D199" s="220" t="s">
        <v>142</v>
      </c>
      <c r="E199" s="221" t="s">
        <v>19</v>
      </c>
      <c r="F199" s="222" t="s">
        <v>564</v>
      </c>
      <c r="G199" s="219"/>
      <c r="H199" s="223">
        <v>67.599999999999994</v>
      </c>
      <c r="I199" s="224"/>
      <c r="J199" s="219"/>
      <c r="K199" s="219"/>
      <c r="L199" s="225"/>
      <c r="M199" s="226"/>
      <c r="N199" s="227"/>
      <c r="O199" s="227"/>
      <c r="P199" s="227"/>
      <c r="Q199" s="227"/>
      <c r="R199" s="227"/>
      <c r="S199" s="227"/>
      <c r="T199" s="228"/>
      <c r="U199" s="13"/>
      <c r="V199" s="13"/>
      <c r="W199" s="13"/>
      <c r="X199" s="13"/>
      <c r="Y199" s="13"/>
      <c r="Z199" s="13"/>
      <c r="AA199" s="13"/>
      <c r="AB199" s="13"/>
      <c r="AC199" s="13"/>
      <c r="AD199" s="13"/>
      <c r="AE199" s="13"/>
      <c r="AT199" s="229" t="s">
        <v>142</v>
      </c>
      <c r="AU199" s="229" t="s">
        <v>79</v>
      </c>
      <c r="AV199" s="13" t="s">
        <v>79</v>
      </c>
      <c r="AW199" s="13" t="s">
        <v>31</v>
      </c>
      <c r="AX199" s="13" t="s">
        <v>69</v>
      </c>
      <c r="AY199" s="229" t="s">
        <v>133</v>
      </c>
    </row>
    <row r="200" s="14" customFormat="1">
      <c r="A200" s="14"/>
      <c r="B200" s="230"/>
      <c r="C200" s="231"/>
      <c r="D200" s="220" t="s">
        <v>142</v>
      </c>
      <c r="E200" s="232" t="s">
        <v>19</v>
      </c>
      <c r="F200" s="233" t="s">
        <v>144</v>
      </c>
      <c r="G200" s="231"/>
      <c r="H200" s="234">
        <v>67.599999999999994</v>
      </c>
      <c r="I200" s="235"/>
      <c r="J200" s="231"/>
      <c r="K200" s="231"/>
      <c r="L200" s="236"/>
      <c r="M200" s="237"/>
      <c r="N200" s="238"/>
      <c r="O200" s="238"/>
      <c r="P200" s="238"/>
      <c r="Q200" s="238"/>
      <c r="R200" s="238"/>
      <c r="S200" s="238"/>
      <c r="T200" s="239"/>
      <c r="U200" s="14"/>
      <c r="V200" s="14"/>
      <c r="W200" s="14"/>
      <c r="X200" s="14"/>
      <c r="Y200" s="14"/>
      <c r="Z200" s="14"/>
      <c r="AA200" s="14"/>
      <c r="AB200" s="14"/>
      <c r="AC200" s="14"/>
      <c r="AD200" s="14"/>
      <c r="AE200" s="14"/>
      <c r="AT200" s="240" t="s">
        <v>142</v>
      </c>
      <c r="AU200" s="240" t="s">
        <v>79</v>
      </c>
      <c r="AV200" s="14" t="s">
        <v>140</v>
      </c>
      <c r="AW200" s="14" t="s">
        <v>31</v>
      </c>
      <c r="AX200" s="14" t="s">
        <v>77</v>
      </c>
      <c r="AY200" s="240" t="s">
        <v>133</v>
      </c>
    </row>
    <row r="201" s="2" customFormat="1" ht="16.5" customHeight="1">
      <c r="A201" s="39"/>
      <c r="B201" s="40"/>
      <c r="C201" s="205" t="s">
        <v>291</v>
      </c>
      <c r="D201" s="205" t="s">
        <v>135</v>
      </c>
      <c r="E201" s="206" t="s">
        <v>574</v>
      </c>
      <c r="F201" s="207" t="s">
        <v>575</v>
      </c>
      <c r="G201" s="208" t="s">
        <v>138</v>
      </c>
      <c r="H201" s="209">
        <v>3579.3249999999998</v>
      </c>
      <c r="I201" s="210"/>
      <c r="J201" s="211">
        <f>ROUND(I201*H201,2)</f>
        <v>0</v>
      </c>
      <c r="K201" s="207" t="s">
        <v>139</v>
      </c>
      <c r="L201" s="45"/>
      <c r="M201" s="212" t="s">
        <v>19</v>
      </c>
      <c r="N201" s="213" t="s">
        <v>40</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140</v>
      </c>
      <c r="AT201" s="216" t="s">
        <v>135</v>
      </c>
      <c r="AU201" s="216" t="s">
        <v>79</v>
      </c>
      <c r="AY201" s="18" t="s">
        <v>133</v>
      </c>
      <c r="BE201" s="217">
        <f>IF(N201="základní",J201,0)</f>
        <v>0</v>
      </c>
      <c r="BF201" s="217">
        <f>IF(N201="snížená",J201,0)</f>
        <v>0</v>
      </c>
      <c r="BG201" s="217">
        <f>IF(N201="zákl. přenesená",J201,0)</f>
        <v>0</v>
      </c>
      <c r="BH201" s="217">
        <f>IF(N201="sníž. přenesená",J201,0)</f>
        <v>0</v>
      </c>
      <c r="BI201" s="217">
        <f>IF(N201="nulová",J201,0)</f>
        <v>0</v>
      </c>
      <c r="BJ201" s="18" t="s">
        <v>77</v>
      </c>
      <c r="BK201" s="217">
        <f>ROUND(I201*H201,2)</f>
        <v>0</v>
      </c>
      <c r="BL201" s="18" t="s">
        <v>140</v>
      </c>
      <c r="BM201" s="216" t="s">
        <v>576</v>
      </c>
    </row>
    <row r="202" s="13" customFormat="1">
      <c r="A202" s="13"/>
      <c r="B202" s="218"/>
      <c r="C202" s="219"/>
      <c r="D202" s="220" t="s">
        <v>142</v>
      </c>
      <c r="E202" s="221" t="s">
        <v>19</v>
      </c>
      <c r="F202" s="222" t="s">
        <v>560</v>
      </c>
      <c r="G202" s="219"/>
      <c r="H202" s="223">
        <v>3425</v>
      </c>
      <c r="I202" s="224"/>
      <c r="J202" s="219"/>
      <c r="K202" s="219"/>
      <c r="L202" s="225"/>
      <c r="M202" s="226"/>
      <c r="N202" s="227"/>
      <c r="O202" s="227"/>
      <c r="P202" s="227"/>
      <c r="Q202" s="227"/>
      <c r="R202" s="227"/>
      <c r="S202" s="227"/>
      <c r="T202" s="228"/>
      <c r="U202" s="13"/>
      <c r="V202" s="13"/>
      <c r="W202" s="13"/>
      <c r="X202" s="13"/>
      <c r="Y202" s="13"/>
      <c r="Z202" s="13"/>
      <c r="AA202" s="13"/>
      <c r="AB202" s="13"/>
      <c r="AC202" s="13"/>
      <c r="AD202" s="13"/>
      <c r="AE202" s="13"/>
      <c r="AT202" s="229" t="s">
        <v>142</v>
      </c>
      <c r="AU202" s="229" t="s">
        <v>79</v>
      </c>
      <c r="AV202" s="13" t="s">
        <v>79</v>
      </c>
      <c r="AW202" s="13" t="s">
        <v>31</v>
      </c>
      <c r="AX202" s="13" t="s">
        <v>69</v>
      </c>
      <c r="AY202" s="229" t="s">
        <v>133</v>
      </c>
    </row>
    <row r="203" s="13" customFormat="1">
      <c r="A203" s="13"/>
      <c r="B203" s="218"/>
      <c r="C203" s="219"/>
      <c r="D203" s="220" t="s">
        <v>142</v>
      </c>
      <c r="E203" s="221" t="s">
        <v>19</v>
      </c>
      <c r="F203" s="222" t="s">
        <v>577</v>
      </c>
      <c r="G203" s="219"/>
      <c r="H203" s="223">
        <v>10.9</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142</v>
      </c>
      <c r="AU203" s="229" t="s">
        <v>79</v>
      </c>
      <c r="AV203" s="13" t="s">
        <v>79</v>
      </c>
      <c r="AW203" s="13" t="s">
        <v>31</v>
      </c>
      <c r="AX203" s="13" t="s">
        <v>69</v>
      </c>
      <c r="AY203" s="229" t="s">
        <v>133</v>
      </c>
    </row>
    <row r="204" s="13" customFormat="1">
      <c r="A204" s="13"/>
      <c r="B204" s="218"/>
      <c r="C204" s="219"/>
      <c r="D204" s="220" t="s">
        <v>142</v>
      </c>
      <c r="E204" s="221" t="s">
        <v>19</v>
      </c>
      <c r="F204" s="222" t="s">
        <v>564</v>
      </c>
      <c r="G204" s="219"/>
      <c r="H204" s="223">
        <v>67.599999999999994</v>
      </c>
      <c r="I204" s="224"/>
      <c r="J204" s="219"/>
      <c r="K204" s="219"/>
      <c r="L204" s="225"/>
      <c r="M204" s="226"/>
      <c r="N204" s="227"/>
      <c r="O204" s="227"/>
      <c r="P204" s="227"/>
      <c r="Q204" s="227"/>
      <c r="R204" s="227"/>
      <c r="S204" s="227"/>
      <c r="T204" s="228"/>
      <c r="U204" s="13"/>
      <c r="V204" s="13"/>
      <c r="W204" s="13"/>
      <c r="X204" s="13"/>
      <c r="Y204" s="13"/>
      <c r="Z204" s="13"/>
      <c r="AA204" s="13"/>
      <c r="AB204" s="13"/>
      <c r="AC204" s="13"/>
      <c r="AD204" s="13"/>
      <c r="AE204" s="13"/>
      <c r="AT204" s="229" t="s">
        <v>142</v>
      </c>
      <c r="AU204" s="229" t="s">
        <v>79</v>
      </c>
      <c r="AV204" s="13" t="s">
        <v>79</v>
      </c>
      <c r="AW204" s="13" t="s">
        <v>31</v>
      </c>
      <c r="AX204" s="13" t="s">
        <v>69</v>
      </c>
      <c r="AY204" s="229" t="s">
        <v>133</v>
      </c>
    </row>
    <row r="205" s="13" customFormat="1">
      <c r="A205" s="13"/>
      <c r="B205" s="218"/>
      <c r="C205" s="219"/>
      <c r="D205" s="220" t="s">
        <v>142</v>
      </c>
      <c r="E205" s="221" t="s">
        <v>19</v>
      </c>
      <c r="F205" s="222" t="s">
        <v>578</v>
      </c>
      <c r="G205" s="219"/>
      <c r="H205" s="223">
        <v>15.824999999999999</v>
      </c>
      <c r="I205" s="224"/>
      <c r="J205" s="219"/>
      <c r="K205" s="219"/>
      <c r="L205" s="225"/>
      <c r="M205" s="226"/>
      <c r="N205" s="227"/>
      <c r="O205" s="227"/>
      <c r="P205" s="227"/>
      <c r="Q205" s="227"/>
      <c r="R205" s="227"/>
      <c r="S205" s="227"/>
      <c r="T205" s="228"/>
      <c r="U205" s="13"/>
      <c r="V205" s="13"/>
      <c r="W205" s="13"/>
      <c r="X205" s="13"/>
      <c r="Y205" s="13"/>
      <c r="Z205" s="13"/>
      <c r="AA205" s="13"/>
      <c r="AB205" s="13"/>
      <c r="AC205" s="13"/>
      <c r="AD205" s="13"/>
      <c r="AE205" s="13"/>
      <c r="AT205" s="229" t="s">
        <v>142</v>
      </c>
      <c r="AU205" s="229" t="s">
        <v>79</v>
      </c>
      <c r="AV205" s="13" t="s">
        <v>79</v>
      </c>
      <c r="AW205" s="13" t="s">
        <v>31</v>
      </c>
      <c r="AX205" s="13" t="s">
        <v>69</v>
      </c>
      <c r="AY205" s="229" t="s">
        <v>133</v>
      </c>
    </row>
    <row r="206" s="13" customFormat="1">
      <c r="A206" s="13"/>
      <c r="B206" s="218"/>
      <c r="C206" s="219"/>
      <c r="D206" s="220" t="s">
        <v>142</v>
      </c>
      <c r="E206" s="221" t="s">
        <v>19</v>
      </c>
      <c r="F206" s="222" t="s">
        <v>579</v>
      </c>
      <c r="G206" s="219"/>
      <c r="H206" s="223">
        <v>60</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142</v>
      </c>
      <c r="AU206" s="229" t="s">
        <v>79</v>
      </c>
      <c r="AV206" s="13" t="s">
        <v>79</v>
      </c>
      <c r="AW206" s="13" t="s">
        <v>31</v>
      </c>
      <c r="AX206" s="13" t="s">
        <v>69</v>
      </c>
      <c r="AY206" s="229" t="s">
        <v>133</v>
      </c>
    </row>
    <row r="207" s="14" customFormat="1">
      <c r="A207" s="14"/>
      <c r="B207" s="230"/>
      <c r="C207" s="231"/>
      <c r="D207" s="220" t="s">
        <v>142</v>
      </c>
      <c r="E207" s="232" t="s">
        <v>19</v>
      </c>
      <c r="F207" s="233" t="s">
        <v>144</v>
      </c>
      <c r="G207" s="231"/>
      <c r="H207" s="234">
        <v>3579.3249999999998</v>
      </c>
      <c r="I207" s="235"/>
      <c r="J207" s="231"/>
      <c r="K207" s="231"/>
      <c r="L207" s="236"/>
      <c r="M207" s="237"/>
      <c r="N207" s="238"/>
      <c r="O207" s="238"/>
      <c r="P207" s="238"/>
      <c r="Q207" s="238"/>
      <c r="R207" s="238"/>
      <c r="S207" s="238"/>
      <c r="T207" s="239"/>
      <c r="U207" s="14"/>
      <c r="V207" s="14"/>
      <c r="W207" s="14"/>
      <c r="X207" s="14"/>
      <c r="Y207" s="14"/>
      <c r="Z207" s="14"/>
      <c r="AA207" s="14"/>
      <c r="AB207" s="14"/>
      <c r="AC207" s="14"/>
      <c r="AD207" s="14"/>
      <c r="AE207" s="14"/>
      <c r="AT207" s="240" t="s">
        <v>142</v>
      </c>
      <c r="AU207" s="240" t="s">
        <v>79</v>
      </c>
      <c r="AV207" s="14" t="s">
        <v>140</v>
      </c>
      <c r="AW207" s="14" t="s">
        <v>31</v>
      </c>
      <c r="AX207" s="14" t="s">
        <v>77</v>
      </c>
      <c r="AY207" s="240" t="s">
        <v>133</v>
      </c>
    </row>
    <row r="208" s="2" customFormat="1" ht="16.5" customHeight="1">
      <c r="A208" s="39"/>
      <c r="B208" s="40"/>
      <c r="C208" s="205" t="s">
        <v>295</v>
      </c>
      <c r="D208" s="205" t="s">
        <v>135</v>
      </c>
      <c r="E208" s="206" t="s">
        <v>580</v>
      </c>
      <c r="F208" s="207" t="s">
        <v>581</v>
      </c>
      <c r="G208" s="208" t="s">
        <v>230</v>
      </c>
      <c r="H208" s="209">
        <v>2341</v>
      </c>
      <c r="I208" s="210"/>
      <c r="J208" s="211">
        <f>ROUND(I208*H208,2)</f>
        <v>0</v>
      </c>
      <c r="K208" s="207" t="s">
        <v>19</v>
      </c>
      <c r="L208" s="45"/>
      <c r="M208" s="212" t="s">
        <v>19</v>
      </c>
      <c r="N208" s="213"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140</v>
      </c>
      <c r="AT208" s="216" t="s">
        <v>135</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140</v>
      </c>
      <c r="BM208" s="216" t="s">
        <v>582</v>
      </c>
    </row>
    <row r="209" s="13" customFormat="1">
      <c r="A209" s="13"/>
      <c r="B209" s="218"/>
      <c r="C209" s="219"/>
      <c r="D209" s="220" t="s">
        <v>142</v>
      </c>
      <c r="E209" s="221" t="s">
        <v>19</v>
      </c>
      <c r="F209" s="222" t="s">
        <v>583</v>
      </c>
      <c r="G209" s="219"/>
      <c r="H209" s="223">
        <v>1479.5999999999999</v>
      </c>
      <c r="I209" s="224"/>
      <c r="J209" s="219"/>
      <c r="K209" s="219"/>
      <c r="L209" s="225"/>
      <c r="M209" s="226"/>
      <c r="N209" s="227"/>
      <c r="O209" s="227"/>
      <c r="P209" s="227"/>
      <c r="Q209" s="227"/>
      <c r="R209" s="227"/>
      <c r="S209" s="227"/>
      <c r="T209" s="228"/>
      <c r="U209" s="13"/>
      <c r="V209" s="13"/>
      <c r="W209" s="13"/>
      <c r="X209" s="13"/>
      <c r="Y209" s="13"/>
      <c r="Z209" s="13"/>
      <c r="AA209" s="13"/>
      <c r="AB209" s="13"/>
      <c r="AC209" s="13"/>
      <c r="AD209" s="13"/>
      <c r="AE209" s="13"/>
      <c r="AT209" s="229" t="s">
        <v>142</v>
      </c>
      <c r="AU209" s="229" t="s">
        <v>79</v>
      </c>
      <c r="AV209" s="13" t="s">
        <v>79</v>
      </c>
      <c r="AW209" s="13" t="s">
        <v>31</v>
      </c>
      <c r="AX209" s="13" t="s">
        <v>69</v>
      </c>
      <c r="AY209" s="229" t="s">
        <v>133</v>
      </c>
    </row>
    <row r="210" s="13" customFormat="1">
      <c r="A210" s="13"/>
      <c r="B210" s="218"/>
      <c r="C210" s="219"/>
      <c r="D210" s="220" t="s">
        <v>142</v>
      </c>
      <c r="E210" s="221" t="s">
        <v>19</v>
      </c>
      <c r="F210" s="222" t="s">
        <v>584</v>
      </c>
      <c r="G210" s="219"/>
      <c r="H210" s="223">
        <v>722.79999999999995</v>
      </c>
      <c r="I210" s="224"/>
      <c r="J210" s="219"/>
      <c r="K210" s="219"/>
      <c r="L210" s="225"/>
      <c r="M210" s="226"/>
      <c r="N210" s="227"/>
      <c r="O210" s="227"/>
      <c r="P210" s="227"/>
      <c r="Q210" s="227"/>
      <c r="R210" s="227"/>
      <c r="S210" s="227"/>
      <c r="T210" s="228"/>
      <c r="U210" s="13"/>
      <c r="V210" s="13"/>
      <c r="W210" s="13"/>
      <c r="X210" s="13"/>
      <c r="Y210" s="13"/>
      <c r="Z210" s="13"/>
      <c r="AA210" s="13"/>
      <c r="AB210" s="13"/>
      <c r="AC210" s="13"/>
      <c r="AD210" s="13"/>
      <c r="AE210" s="13"/>
      <c r="AT210" s="229" t="s">
        <v>142</v>
      </c>
      <c r="AU210" s="229" t="s">
        <v>79</v>
      </c>
      <c r="AV210" s="13" t="s">
        <v>79</v>
      </c>
      <c r="AW210" s="13" t="s">
        <v>31</v>
      </c>
      <c r="AX210" s="13" t="s">
        <v>69</v>
      </c>
      <c r="AY210" s="229" t="s">
        <v>133</v>
      </c>
    </row>
    <row r="211" s="13" customFormat="1">
      <c r="A211" s="13"/>
      <c r="B211" s="218"/>
      <c r="C211" s="219"/>
      <c r="D211" s="220" t="s">
        <v>142</v>
      </c>
      <c r="E211" s="221" t="s">
        <v>19</v>
      </c>
      <c r="F211" s="222" t="s">
        <v>585</v>
      </c>
      <c r="G211" s="219"/>
      <c r="H211" s="223">
        <v>63.299999999999997</v>
      </c>
      <c r="I211" s="224"/>
      <c r="J211" s="219"/>
      <c r="K211" s="219"/>
      <c r="L211" s="225"/>
      <c r="M211" s="226"/>
      <c r="N211" s="227"/>
      <c r="O211" s="227"/>
      <c r="P211" s="227"/>
      <c r="Q211" s="227"/>
      <c r="R211" s="227"/>
      <c r="S211" s="227"/>
      <c r="T211" s="228"/>
      <c r="U211" s="13"/>
      <c r="V211" s="13"/>
      <c r="W211" s="13"/>
      <c r="X211" s="13"/>
      <c r="Y211" s="13"/>
      <c r="Z211" s="13"/>
      <c r="AA211" s="13"/>
      <c r="AB211" s="13"/>
      <c r="AC211" s="13"/>
      <c r="AD211" s="13"/>
      <c r="AE211" s="13"/>
      <c r="AT211" s="229" t="s">
        <v>142</v>
      </c>
      <c r="AU211" s="229" t="s">
        <v>79</v>
      </c>
      <c r="AV211" s="13" t="s">
        <v>79</v>
      </c>
      <c r="AW211" s="13" t="s">
        <v>31</v>
      </c>
      <c r="AX211" s="13" t="s">
        <v>69</v>
      </c>
      <c r="AY211" s="229" t="s">
        <v>133</v>
      </c>
    </row>
    <row r="212" s="13" customFormat="1">
      <c r="A212" s="13"/>
      <c r="B212" s="218"/>
      <c r="C212" s="219"/>
      <c r="D212" s="220" t="s">
        <v>142</v>
      </c>
      <c r="E212" s="221" t="s">
        <v>19</v>
      </c>
      <c r="F212" s="222" t="s">
        <v>586</v>
      </c>
      <c r="G212" s="219"/>
      <c r="H212" s="223">
        <v>63.299999999999997</v>
      </c>
      <c r="I212" s="224"/>
      <c r="J212" s="219"/>
      <c r="K212" s="219"/>
      <c r="L212" s="225"/>
      <c r="M212" s="226"/>
      <c r="N212" s="227"/>
      <c r="O212" s="227"/>
      <c r="P212" s="227"/>
      <c r="Q212" s="227"/>
      <c r="R212" s="227"/>
      <c r="S212" s="227"/>
      <c r="T212" s="228"/>
      <c r="U212" s="13"/>
      <c r="V212" s="13"/>
      <c r="W212" s="13"/>
      <c r="X212" s="13"/>
      <c r="Y212" s="13"/>
      <c r="Z212" s="13"/>
      <c r="AA212" s="13"/>
      <c r="AB212" s="13"/>
      <c r="AC212" s="13"/>
      <c r="AD212" s="13"/>
      <c r="AE212" s="13"/>
      <c r="AT212" s="229" t="s">
        <v>142</v>
      </c>
      <c r="AU212" s="229" t="s">
        <v>79</v>
      </c>
      <c r="AV212" s="13" t="s">
        <v>79</v>
      </c>
      <c r="AW212" s="13" t="s">
        <v>31</v>
      </c>
      <c r="AX212" s="13" t="s">
        <v>69</v>
      </c>
      <c r="AY212" s="229" t="s">
        <v>133</v>
      </c>
    </row>
    <row r="213" s="13" customFormat="1">
      <c r="A213" s="13"/>
      <c r="B213" s="218"/>
      <c r="C213" s="219"/>
      <c r="D213" s="220" t="s">
        <v>142</v>
      </c>
      <c r="E213" s="221" t="s">
        <v>19</v>
      </c>
      <c r="F213" s="222" t="s">
        <v>587</v>
      </c>
      <c r="G213" s="219"/>
      <c r="H213" s="223">
        <v>12</v>
      </c>
      <c r="I213" s="224"/>
      <c r="J213" s="219"/>
      <c r="K213" s="219"/>
      <c r="L213" s="225"/>
      <c r="M213" s="226"/>
      <c r="N213" s="227"/>
      <c r="O213" s="227"/>
      <c r="P213" s="227"/>
      <c r="Q213" s="227"/>
      <c r="R213" s="227"/>
      <c r="S213" s="227"/>
      <c r="T213" s="228"/>
      <c r="U213" s="13"/>
      <c r="V213" s="13"/>
      <c r="W213" s="13"/>
      <c r="X213" s="13"/>
      <c r="Y213" s="13"/>
      <c r="Z213" s="13"/>
      <c r="AA213" s="13"/>
      <c r="AB213" s="13"/>
      <c r="AC213" s="13"/>
      <c r="AD213" s="13"/>
      <c r="AE213" s="13"/>
      <c r="AT213" s="229" t="s">
        <v>142</v>
      </c>
      <c r="AU213" s="229" t="s">
        <v>79</v>
      </c>
      <c r="AV213" s="13" t="s">
        <v>79</v>
      </c>
      <c r="AW213" s="13" t="s">
        <v>31</v>
      </c>
      <c r="AX213" s="13" t="s">
        <v>69</v>
      </c>
      <c r="AY213" s="229" t="s">
        <v>133</v>
      </c>
    </row>
    <row r="214" s="14" customFormat="1">
      <c r="A214" s="14"/>
      <c r="B214" s="230"/>
      <c r="C214" s="231"/>
      <c r="D214" s="220" t="s">
        <v>142</v>
      </c>
      <c r="E214" s="232" t="s">
        <v>19</v>
      </c>
      <c r="F214" s="233" t="s">
        <v>144</v>
      </c>
      <c r="G214" s="231"/>
      <c r="H214" s="234">
        <v>2341</v>
      </c>
      <c r="I214" s="235"/>
      <c r="J214" s="231"/>
      <c r="K214" s="231"/>
      <c r="L214" s="236"/>
      <c r="M214" s="237"/>
      <c r="N214" s="238"/>
      <c r="O214" s="238"/>
      <c r="P214" s="238"/>
      <c r="Q214" s="238"/>
      <c r="R214" s="238"/>
      <c r="S214" s="238"/>
      <c r="T214" s="239"/>
      <c r="U214" s="14"/>
      <c r="V214" s="14"/>
      <c r="W214" s="14"/>
      <c r="X214" s="14"/>
      <c r="Y214" s="14"/>
      <c r="Z214" s="14"/>
      <c r="AA214" s="14"/>
      <c r="AB214" s="14"/>
      <c r="AC214" s="14"/>
      <c r="AD214" s="14"/>
      <c r="AE214" s="14"/>
      <c r="AT214" s="240" t="s">
        <v>142</v>
      </c>
      <c r="AU214" s="240" t="s">
        <v>79</v>
      </c>
      <c r="AV214" s="14" t="s">
        <v>140</v>
      </c>
      <c r="AW214" s="14" t="s">
        <v>31</v>
      </c>
      <c r="AX214" s="14" t="s">
        <v>77</v>
      </c>
      <c r="AY214" s="240" t="s">
        <v>133</v>
      </c>
    </row>
    <row r="215" s="2" customFormat="1" ht="16.5" customHeight="1">
      <c r="A215" s="39"/>
      <c r="B215" s="40"/>
      <c r="C215" s="205" t="s">
        <v>301</v>
      </c>
      <c r="D215" s="205" t="s">
        <v>135</v>
      </c>
      <c r="E215" s="206" t="s">
        <v>588</v>
      </c>
      <c r="F215" s="207" t="s">
        <v>589</v>
      </c>
      <c r="G215" s="208" t="s">
        <v>138</v>
      </c>
      <c r="H215" s="209">
        <v>3524.25</v>
      </c>
      <c r="I215" s="210"/>
      <c r="J215" s="211">
        <f>ROUND(I215*H215,2)</f>
        <v>0</v>
      </c>
      <c r="K215" s="207" t="s">
        <v>19</v>
      </c>
      <c r="L215" s="45"/>
      <c r="M215" s="212" t="s">
        <v>19</v>
      </c>
      <c r="N215" s="213" t="s">
        <v>40</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140</v>
      </c>
      <c r="AT215" s="216" t="s">
        <v>135</v>
      </c>
      <c r="AU215" s="216" t="s">
        <v>79</v>
      </c>
      <c r="AY215" s="18" t="s">
        <v>133</v>
      </c>
      <c r="BE215" s="217">
        <f>IF(N215="základní",J215,0)</f>
        <v>0</v>
      </c>
      <c r="BF215" s="217">
        <f>IF(N215="snížená",J215,0)</f>
        <v>0</v>
      </c>
      <c r="BG215" s="217">
        <f>IF(N215="zákl. přenesená",J215,0)</f>
        <v>0</v>
      </c>
      <c r="BH215" s="217">
        <f>IF(N215="sníž. přenesená",J215,0)</f>
        <v>0</v>
      </c>
      <c r="BI215" s="217">
        <f>IF(N215="nulová",J215,0)</f>
        <v>0</v>
      </c>
      <c r="BJ215" s="18" t="s">
        <v>77</v>
      </c>
      <c r="BK215" s="217">
        <f>ROUND(I215*H215,2)</f>
        <v>0</v>
      </c>
      <c r="BL215" s="18" t="s">
        <v>140</v>
      </c>
      <c r="BM215" s="216" t="s">
        <v>590</v>
      </c>
    </row>
    <row r="216" s="13" customFormat="1">
      <c r="A216" s="13"/>
      <c r="B216" s="218"/>
      <c r="C216" s="219"/>
      <c r="D216" s="220" t="s">
        <v>142</v>
      </c>
      <c r="E216" s="221" t="s">
        <v>19</v>
      </c>
      <c r="F216" s="222" t="s">
        <v>560</v>
      </c>
      <c r="G216" s="219"/>
      <c r="H216" s="223">
        <v>3425</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142</v>
      </c>
      <c r="AU216" s="229" t="s">
        <v>79</v>
      </c>
      <c r="AV216" s="13" t="s">
        <v>79</v>
      </c>
      <c r="AW216" s="13" t="s">
        <v>31</v>
      </c>
      <c r="AX216" s="13" t="s">
        <v>69</v>
      </c>
      <c r="AY216" s="229" t="s">
        <v>133</v>
      </c>
    </row>
    <row r="217" s="13" customFormat="1">
      <c r="A217" s="13"/>
      <c r="B217" s="218"/>
      <c r="C217" s="219"/>
      <c r="D217" s="220" t="s">
        <v>142</v>
      </c>
      <c r="E217" s="221" t="s">
        <v>19</v>
      </c>
      <c r="F217" s="222" t="s">
        <v>564</v>
      </c>
      <c r="G217" s="219"/>
      <c r="H217" s="223">
        <v>67.599999999999994</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142</v>
      </c>
      <c r="AU217" s="229" t="s">
        <v>79</v>
      </c>
      <c r="AV217" s="13" t="s">
        <v>79</v>
      </c>
      <c r="AW217" s="13" t="s">
        <v>31</v>
      </c>
      <c r="AX217" s="13" t="s">
        <v>69</v>
      </c>
      <c r="AY217" s="229" t="s">
        <v>133</v>
      </c>
    </row>
    <row r="218" s="13" customFormat="1">
      <c r="A218" s="13"/>
      <c r="B218" s="218"/>
      <c r="C218" s="219"/>
      <c r="D218" s="220" t="s">
        <v>142</v>
      </c>
      <c r="E218" s="221" t="s">
        <v>19</v>
      </c>
      <c r="F218" s="222" t="s">
        <v>591</v>
      </c>
      <c r="G218" s="219"/>
      <c r="H218" s="223">
        <v>31.649999999999999</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142</v>
      </c>
      <c r="AU218" s="229" t="s">
        <v>79</v>
      </c>
      <c r="AV218" s="13" t="s">
        <v>79</v>
      </c>
      <c r="AW218" s="13" t="s">
        <v>31</v>
      </c>
      <c r="AX218" s="13" t="s">
        <v>69</v>
      </c>
      <c r="AY218" s="229" t="s">
        <v>133</v>
      </c>
    </row>
    <row r="219" s="14" customFormat="1">
      <c r="A219" s="14"/>
      <c r="B219" s="230"/>
      <c r="C219" s="231"/>
      <c r="D219" s="220" t="s">
        <v>142</v>
      </c>
      <c r="E219" s="232" t="s">
        <v>19</v>
      </c>
      <c r="F219" s="233" t="s">
        <v>144</v>
      </c>
      <c r="G219" s="231"/>
      <c r="H219" s="234">
        <v>3524.25</v>
      </c>
      <c r="I219" s="235"/>
      <c r="J219" s="231"/>
      <c r="K219" s="231"/>
      <c r="L219" s="236"/>
      <c r="M219" s="237"/>
      <c r="N219" s="238"/>
      <c r="O219" s="238"/>
      <c r="P219" s="238"/>
      <c r="Q219" s="238"/>
      <c r="R219" s="238"/>
      <c r="S219" s="238"/>
      <c r="T219" s="239"/>
      <c r="U219" s="14"/>
      <c r="V219" s="14"/>
      <c r="W219" s="14"/>
      <c r="X219" s="14"/>
      <c r="Y219" s="14"/>
      <c r="Z219" s="14"/>
      <c r="AA219" s="14"/>
      <c r="AB219" s="14"/>
      <c r="AC219" s="14"/>
      <c r="AD219" s="14"/>
      <c r="AE219" s="14"/>
      <c r="AT219" s="240" t="s">
        <v>142</v>
      </c>
      <c r="AU219" s="240" t="s">
        <v>79</v>
      </c>
      <c r="AV219" s="14" t="s">
        <v>140</v>
      </c>
      <c r="AW219" s="14" t="s">
        <v>31</v>
      </c>
      <c r="AX219" s="14" t="s">
        <v>77</v>
      </c>
      <c r="AY219" s="240" t="s">
        <v>133</v>
      </c>
    </row>
    <row r="220" s="2" customFormat="1" ht="24.15" customHeight="1">
      <c r="A220" s="39"/>
      <c r="B220" s="40"/>
      <c r="C220" s="205" t="s">
        <v>306</v>
      </c>
      <c r="D220" s="205" t="s">
        <v>135</v>
      </c>
      <c r="E220" s="206" t="s">
        <v>592</v>
      </c>
      <c r="F220" s="207" t="s">
        <v>593</v>
      </c>
      <c r="G220" s="208" t="s">
        <v>138</v>
      </c>
      <c r="H220" s="209">
        <v>3524.25</v>
      </c>
      <c r="I220" s="210"/>
      <c r="J220" s="211">
        <f>ROUND(I220*H220,2)</f>
        <v>0</v>
      </c>
      <c r="K220" s="207" t="s">
        <v>139</v>
      </c>
      <c r="L220" s="45"/>
      <c r="M220" s="212" t="s">
        <v>19</v>
      </c>
      <c r="N220" s="213" t="s">
        <v>40</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140</v>
      </c>
      <c r="AT220" s="216" t="s">
        <v>135</v>
      </c>
      <c r="AU220" s="216" t="s">
        <v>79</v>
      </c>
      <c r="AY220" s="18" t="s">
        <v>133</v>
      </c>
      <c r="BE220" s="217">
        <f>IF(N220="základní",J220,0)</f>
        <v>0</v>
      </c>
      <c r="BF220" s="217">
        <f>IF(N220="snížená",J220,0)</f>
        <v>0</v>
      </c>
      <c r="BG220" s="217">
        <f>IF(N220="zákl. přenesená",J220,0)</f>
        <v>0</v>
      </c>
      <c r="BH220" s="217">
        <f>IF(N220="sníž. přenesená",J220,0)</f>
        <v>0</v>
      </c>
      <c r="BI220" s="217">
        <f>IF(N220="nulová",J220,0)</f>
        <v>0</v>
      </c>
      <c r="BJ220" s="18" t="s">
        <v>77</v>
      </c>
      <c r="BK220" s="217">
        <f>ROUND(I220*H220,2)</f>
        <v>0</v>
      </c>
      <c r="BL220" s="18" t="s">
        <v>140</v>
      </c>
      <c r="BM220" s="216" t="s">
        <v>594</v>
      </c>
    </row>
    <row r="221" s="13" customFormat="1">
      <c r="A221" s="13"/>
      <c r="B221" s="218"/>
      <c r="C221" s="219"/>
      <c r="D221" s="220" t="s">
        <v>142</v>
      </c>
      <c r="E221" s="221" t="s">
        <v>19</v>
      </c>
      <c r="F221" s="222" t="s">
        <v>595</v>
      </c>
      <c r="G221" s="219"/>
      <c r="H221" s="223">
        <v>3425</v>
      </c>
      <c r="I221" s="224"/>
      <c r="J221" s="219"/>
      <c r="K221" s="219"/>
      <c r="L221" s="225"/>
      <c r="M221" s="226"/>
      <c r="N221" s="227"/>
      <c r="O221" s="227"/>
      <c r="P221" s="227"/>
      <c r="Q221" s="227"/>
      <c r="R221" s="227"/>
      <c r="S221" s="227"/>
      <c r="T221" s="228"/>
      <c r="U221" s="13"/>
      <c r="V221" s="13"/>
      <c r="W221" s="13"/>
      <c r="X221" s="13"/>
      <c r="Y221" s="13"/>
      <c r="Z221" s="13"/>
      <c r="AA221" s="13"/>
      <c r="AB221" s="13"/>
      <c r="AC221" s="13"/>
      <c r="AD221" s="13"/>
      <c r="AE221" s="13"/>
      <c r="AT221" s="229" t="s">
        <v>142</v>
      </c>
      <c r="AU221" s="229" t="s">
        <v>79</v>
      </c>
      <c r="AV221" s="13" t="s">
        <v>79</v>
      </c>
      <c r="AW221" s="13" t="s">
        <v>31</v>
      </c>
      <c r="AX221" s="13" t="s">
        <v>69</v>
      </c>
      <c r="AY221" s="229" t="s">
        <v>133</v>
      </c>
    </row>
    <row r="222" s="13" customFormat="1">
      <c r="A222" s="13"/>
      <c r="B222" s="218"/>
      <c r="C222" s="219"/>
      <c r="D222" s="220" t="s">
        <v>142</v>
      </c>
      <c r="E222" s="221" t="s">
        <v>19</v>
      </c>
      <c r="F222" s="222" t="s">
        <v>564</v>
      </c>
      <c r="G222" s="219"/>
      <c r="H222" s="223">
        <v>67.599999999999994</v>
      </c>
      <c r="I222" s="224"/>
      <c r="J222" s="219"/>
      <c r="K222" s="219"/>
      <c r="L222" s="225"/>
      <c r="M222" s="226"/>
      <c r="N222" s="227"/>
      <c r="O222" s="227"/>
      <c r="P222" s="227"/>
      <c r="Q222" s="227"/>
      <c r="R222" s="227"/>
      <c r="S222" s="227"/>
      <c r="T222" s="228"/>
      <c r="U222" s="13"/>
      <c r="V222" s="13"/>
      <c r="W222" s="13"/>
      <c r="X222" s="13"/>
      <c r="Y222" s="13"/>
      <c r="Z222" s="13"/>
      <c r="AA222" s="13"/>
      <c r="AB222" s="13"/>
      <c r="AC222" s="13"/>
      <c r="AD222" s="13"/>
      <c r="AE222" s="13"/>
      <c r="AT222" s="229" t="s">
        <v>142</v>
      </c>
      <c r="AU222" s="229" t="s">
        <v>79</v>
      </c>
      <c r="AV222" s="13" t="s">
        <v>79</v>
      </c>
      <c r="AW222" s="13" t="s">
        <v>31</v>
      </c>
      <c r="AX222" s="13" t="s">
        <v>69</v>
      </c>
      <c r="AY222" s="229" t="s">
        <v>133</v>
      </c>
    </row>
    <row r="223" s="13" customFormat="1">
      <c r="A223" s="13"/>
      <c r="B223" s="218"/>
      <c r="C223" s="219"/>
      <c r="D223" s="220" t="s">
        <v>142</v>
      </c>
      <c r="E223" s="221" t="s">
        <v>19</v>
      </c>
      <c r="F223" s="222" t="s">
        <v>596</v>
      </c>
      <c r="G223" s="219"/>
      <c r="H223" s="223">
        <v>31.649999999999999</v>
      </c>
      <c r="I223" s="224"/>
      <c r="J223" s="219"/>
      <c r="K223" s="219"/>
      <c r="L223" s="225"/>
      <c r="M223" s="226"/>
      <c r="N223" s="227"/>
      <c r="O223" s="227"/>
      <c r="P223" s="227"/>
      <c r="Q223" s="227"/>
      <c r="R223" s="227"/>
      <c r="S223" s="227"/>
      <c r="T223" s="228"/>
      <c r="U223" s="13"/>
      <c r="V223" s="13"/>
      <c r="W223" s="13"/>
      <c r="X223" s="13"/>
      <c r="Y223" s="13"/>
      <c r="Z223" s="13"/>
      <c r="AA223" s="13"/>
      <c r="AB223" s="13"/>
      <c r="AC223" s="13"/>
      <c r="AD223" s="13"/>
      <c r="AE223" s="13"/>
      <c r="AT223" s="229" t="s">
        <v>142</v>
      </c>
      <c r="AU223" s="229" t="s">
        <v>79</v>
      </c>
      <c r="AV223" s="13" t="s">
        <v>79</v>
      </c>
      <c r="AW223" s="13" t="s">
        <v>31</v>
      </c>
      <c r="AX223" s="13" t="s">
        <v>69</v>
      </c>
      <c r="AY223" s="229" t="s">
        <v>133</v>
      </c>
    </row>
    <row r="224" s="14" customFormat="1">
      <c r="A224" s="14"/>
      <c r="B224" s="230"/>
      <c r="C224" s="231"/>
      <c r="D224" s="220" t="s">
        <v>142</v>
      </c>
      <c r="E224" s="232" t="s">
        <v>19</v>
      </c>
      <c r="F224" s="233" t="s">
        <v>144</v>
      </c>
      <c r="G224" s="231"/>
      <c r="H224" s="234">
        <v>3524.25</v>
      </c>
      <c r="I224" s="235"/>
      <c r="J224" s="231"/>
      <c r="K224" s="231"/>
      <c r="L224" s="236"/>
      <c r="M224" s="237"/>
      <c r="N224" s="238"/>
      <c r="O224" s="238"/>
      <c r="P224" s="238"/>
      <c r="Q224" s="238"/>
      <c r="R224" s="238"/>
      <c r="S224" s="238"/>
      <c r="T224" s="239"/>
      <c r="U224" s="14"/>
      <c r="V224" s="14"/>
      <c r="W224" s="14"/>
      <c r="X224" s="14"/>
      <c r="Y224" s="14"/>
      <c r="Z224" s="14"/>
      <c r="AA224" s="14"/>
      <c r="AB224" s="14"/>
      <c r="AC224" s="14"/>
      <c r="AD224" s="14"/>
      <c r="AE224" s="14"/>
      <c r="AT224" s="240" t="s">
        <v>142</v>
      </c>
      <c r="AU224" s="240" t="s">
        <v>79</v>
      </c>
      <c r="AV224" s="14" t="s">
        <v>140</v>
      </c>
      <c r="AW224" s="14" t="s">
        <v>31</v>
      </c>
      <c r="AX224" s="14" t="s">
        <v>77</v>
      </c>
      <c r="AY224" s="240" t="s">
        <v>133</v>
      </c>
    </row>
    <row r="225" s="2" customFormat="1" ht="24.15" customHeight="1">
      <c r="A225" s="39"/>
      <c r="B225" s="40"/>
      <c r="C225" s="205" t="s">
        <v>310</v>
      </c>
      <c r="D225" s="205" t="s">
        <v>135</v>
      </c>
      <c r="E225" s="206" t="s">
        <v>597</v>
      </c>
      <c r="F225" s="207" t="s">
        <v>598</v>
      </c>
      <c r="G225" s="208" t="s">
        <v>138</v>
      </c>
      <c r="H225" s="209">
        <v>60</v>
      </c>
      <c r="I225" s="210"/>
      <c r="J225" s="211">
        <f>ROUND(I225*H225,2)</f>
        <v>0</v>
      </c>
      <c r="K225" s="207" t="s">
        <v>139</v>
      </c>
      <c r="L225" s="45"/>
      <c r="M225" s="212" t="s">
        <v>19</v>
      </c>
      <c r="N225" s="213" t="s">
        <v>40</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140</v>
      </c>
      <c r="AT225" s="216" t="s">
        <v>135</v>
      </c>
      <c r="AU225" s="216" t="s">
        <v>79</v>
      </c>
      <c r="AY225" s="18" t="s">
        <v>133</v>
      </c>
      <c r="BE225" s="217">
        <f>IF(N225="základní",J225,0)</f>
        <v>0</v>
      </c>
      <c r="BF225" s="217">
        <f>IF(N225="snížená",J225,0)</f>
        <v>0</v>
      </c>
      <c r="BG225" s="217">
        <f>IF(N225="zákl. přenesená",J225,0)</f>
        <v>0</v>
      </c>
      <c r="BH225" s="217">
        <f>IF(N225="sníž. přenesená",J225,0)</f>
        <v>0</v>
      </c>
      <c r="BI225" s="217">
        <f>IF(N225="nulová",J225,0)</f>
        <v>0</v>
      </c>
      <c r="BJ225" s="18" t="s">
        <v>77</v>
      </c>
      <c r="BK225" s="217">
        <f>ROUND(I225*H225,2)</f>
        <v>0</v>
      </c>
      <c r="BL225" s="18" t="s">
        <v>140</v>
      </c>
      <c r="BM225" s="216" t="s">
        <v>599</v>
      </c>
    </row>
    <row r="226" s="13" customFormat="1">
      <c r="A226" s="13"/>
      <c r="B226" s="218"/>
      <c r="C226" s="219"/>
      <c r="D226" s="220" t="s">
        <v>142</v>
      </c>
      <c r="E226" s="221" t="s">
        <v>19</v>
      </c>
      <c r="F226" s="222" t="s">
        <v>600</v>
      </c>
      <c r="G226" s="219"/>
      <c r="H226" s="223">
        <v>60</v>
      </c>
      <c r="I226" s="224"/>
      <c r="J226" s="219"/>
      <c r="K226" s="219"/>
      <c r="L226" s="225"/>
      <c r="M226" s="226"/>
      <c r="N226" s="227"/>
      <c r="O226" s="227"/>
      <c r="P226" s="227"/>
      <c r="Q226" s="227"/>
      <c r="R226" s="227"/>
      <c r="S226" s="227"/>
      <c r="T226" s="228"/>
      <c r="U226" s="13"/>
      <c r="V226" s="13"/>
      <c r="W226" s="13"/>
      <c r="X226" s="13"/>
      <c r="Y226" s="13"/>
      <c r="Z226" s="13"/>
      <c r="AA226" s="13"/>
      <c r="AB226" s="13"/>
      <c r="AC226" s="13"/>
      <c r="AD226" s="13"/>
      <c r="AE226" s="13"/>
      <c r="AT226" s="229" t="s">
        <v>142</v>
      </c>
      <c r="AU226" s="229" t="s">
        <v>79</v>
      </c>
      <c r="AV226" s="13" t="s">
        <v>79</v>
      </c>
      <c r="AW226" s="13" t="s">
        <v>31</v>
      </c>
      <c r="AX226" s="13" t="s">
        <v>69</v>
      </c>
      <c r="AY226" s="229" t="s">
        <v>133</v>
      </c>
    </row>
    <row r="227" s="14" customFormat="1">
      <c r="A227" s="14"/>
      <c r="B227" s="230"/>
      <c r="C227" s="231"/>
      <c r="D227" s="220" t="s">
        <v>142</v>
      </c>
      <c r="E227" s="232" t="s">
        <v>19</v>
      </c>
      <c r="F227" s="233" t="s">
        <v>144</v>
      </c>
      <c r="G227" s="231"/>
      <c r="H227" s="234">
        <v>60</v>
      </c>
      <c r="I227" s="235"/>
      <c r="J227" s="231"/>
      <c r="K227" s="231"/>
      <c r="L227" s="236"/>
      <c r="M227" s="237"/>
      <c r="N227" s="238"/>
      <c r="O227" s="238"/>
      <c r="P227" s="238"/>
      <c r="Q227" s="238"/>
      <c r="R227" s="238"/>
      <c r="S227" s="238"/>
      <c r="T227" s="239"/>
      <c r="U227" s="14"/>
      <c r="V227" s="14"/>
      <c r="W227" s="14"/>
      <c r="X227" s="14"/>
      <c r="Y227" s="14"/>
      <c r="Z227" s="14"/>
      <c r="AA227" s="14"/>
      <c r="AB227" s="14"/>
      <c r="AC227" s="14"/>
      <c r="AD227" s="14"/>
      <c r="AE227" s="14"/>
      <c r="AT227" s="240" t="s">
        <v>142</v>
      </c>
      <c r="AU227" s="240" t="s">
        <v>79</v>
      </c>
      <c r="AV227" s="14" t="s">
        <v>140</v>
      </c>
      <c r="AW227" s="14" t="s">
        <v>31</v>
      </c>
      <c r="AX227" s="14" t="s">
        <v>77</v>
      </c>
      <c r="AY227" s="240" t="s">
        <v>133</v>
      </c>
    </row>
    <row r="228" s="2" customFormat="1" ht="24.15" customHeight="1">
      <c r="A228" s="39"/>
      <c r="B228" s="40"/>
      <c r="C228" s="205" t="s">
        <v>317</v>
      </c>
      <c r="D228" s="205" t="s">
        <v>135</v>
      </c>
      <c r="E228" s="206" t="s">
        <v>601</v>
      </c>
      <c r="F228" s="207" t="s">
        <v>602</v>
      </c>
      <c r="G228" s="208" t="s">
        <v>138</v>
      </c>
      <c r="H228" s="209">
        <v>10.9</v>
      </c>
      <c r="I228" s="210"/>
      <c r="J228" s="211">
        <f>ROUND(I228*H228,2)</f>
        <v>0</v>
      </c>
      <c r="K228" s="207" t="s">
        <v>139</v>
      </c>
      <c r="L228" s="45"/>
      <c r="M228" s="212" t="s">
        <v>19</v>
      </c>
      <c r="N228" s="213"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140</v>
      </c>
      <c r="AT228" s="216" t="s">
        <v>135</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140</v>
      </c>
      <c r="BM228" s="216" t="s">
        <v>603</v>
      </c>
    </row>
    <row r="229" s="13" customFormat="1">
      <c r="A229" s="13"/>
      <c r="B229" s="218"/>
      <c r="C229" s="219"/>
      <c r="D229" s="220" t="s">
        <v>142</v>
      </c>
      <c r="E229" s="221" t="s">
        <v>19</v>
      </c>
      <c r="F229" s="222" t="s">
        <v>577</v>
      </c>
      <c r="G229" s="219"/>
      <c r="H229" s="223">
        <v>10.9</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142</v>
      </c>
      <c r="AU229" s="229" t="s">
        <v>79</v>
      </c>
      <c r="AV229" s="13" t="s">
        <v>79</v>
      </c>
      <c r="AW229" s="13" t="s">
        <v>31</v>
      </c>
      <c r="AX229" s="13" t="s">
        <v>69</v>
      </c>
      <c r="AY229" s="229" t="s">
        <v>133</v>
      </c>
    </row>
    <row r="230" s="14" customFormat="1">
      <c r="A230" s="14"/>
      <c r="B230" s="230"/>
      <c r="C230" s="231"/>
      <c r="D230" s="220" t="s">
        <v>142</v>
      </c>
      <c r="E230" s="232" t="s">
        <v>19</v>
      </c>
      <c r="F230" s="233" t="s">
        <v>144</v>
      </c>
      <c r="G230" s="231"/>
      <c r="H230" s="234">
        <v>10.9</v>
      </c>
      <c r="I230" s="235"/>
      <c r="J230" s="231"/>
      <c r="K230" s="231"/>
      <c r="L230" s="236"/>
      <c r="M230" s="237"/>
      <c r="N230" s="238"/>
      <c r="O230" s="238"/>
      <c r="P230" s="238"/>
      <c r="Q230" s="238"/>
      <c r="R230" s="238"/>
      <c r="S230" s="238"/>
      <c r="T230" s="239"/>
      <c r="U230" s="14"/>
      <c r="V230" s="14"/>
      <c r="W230" s="14"/>
      <c r="X230" s="14"/>
      <c r="Y230" s="14"/>
      <c r="Z230" s="14"/>
      <c r="AA230" s="14"/>
      <c r="AB230" s="14"/>
      <c r="AC230" s="14"/>
      <c r="AD230" s="14"/>
      <c r="AE230" s="14"/>
      <c r="AT230" s="240" t="s">
        <v>142</v>
      </c>
      <c r="AU230" s="240" t="s">
        <v>79</v>
      </c>
      <c r="AV230" s="14" t="s">
        <v>140</v>
      </c>
      <c r="AW230" s="14" t="s">
        <v>31</v>
      </c>
      <c r="AX230" s="14" t="s">
        <v>77</v>
      </c>
      <c r="AY230" s="240" t="s">
        <v>133</v>
      </c>
    </row>
    <row r="231" s="2" customFormat="1" ht="21.75" customHeight="1">
      <c r="A231" s="39"/>
      <c r="B231" s="40"/>
      <c r="C231" s="205" t="s">
        <v>323</v>
      </c>
      <c r="D231" s="205" t="s">
        <v>135</v>
      </c>
      <c r="E231" s="206" t="s">
        <v>604</v>
      </c>
      <c r="F231" s="207" t="s">
        <v>605</v>
      </c>
      <c r="G231" s="208" t="s">
        <v>138</v>
      </c>
      <c r="H231" s="209">
        <v>469.89999999999998</v>
      </c>
      <c r="I231" s="210"/>
      <c r="J231" s="211">
        <f>ROUND(I231*H231,2)</f>
        <v>0</v>
      </c>
      <c r="K231" s="207" t="s">
        <v>139</v>
      </c>
      <c r="L231" s="45"/>
      <c r="M231" s="212" t="s">
        <v>19</v>
      </c>
      <c r="N231" s="213" t="s">
        <v>40</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140</v>
      </c>
      <c r="AT231" s="216" t="s">
        <v>135</v>
      </c>
      <c r="AU231" s="216" t="s">
        <v>79</v>
      </c>
      <c r="AY231" s="18" t="s">
        <v>133</v>
      </c>
      <c r="BE231" s="217">
        <f>IF(N231="základní",J231,0)</f>
        <v>0</v>
      </c>
      <c r="BF231" s="217">
        <f>IF(N231="snížená",J231,0)</f>
        <v>0</v>
      </c>
      <c r="BG231" s="217">
        <f>IF(N231="zákl. přenesená",J231,0)</f>
        <v>0</v>
      </c>
      <c r="BH231" s="217">
        <f>IF(N231="sníž. přenesená",J231,0)</f>
        <v>0</v>
      </c>
      <c r="BI231" s="217">
        <f>IF(N231="nulová",J231,0)</f>
        <v>0</v>
      </c>
      <c r="BJ231" s="18" t="s">
        <v>77</v>
      </c>
      <c r="BK231" s="217">
        <f>ROUND(I231*H231,2)</f>
        <v>0</v>
      </c>
      <c r="BL231" s="18" t="s">
        <v>140</v>
      </c>
      <c r="BM231" s="216" t="s">
        <v>606</v>
      </c>
    </row>
    <row r="232" s="13" customFormat="1">
      <c r="A232" s="13"/>
      <c r="B232" s="218"/>
      <c r="C232" s="219"/>
      <c r="D232" s="220" t="s">
        <v>142</v>
      </c>
      <c r="E232" s="221" t="s">
        <v>19</v>
      </c>
      <c r="F232" s="222" t="s">
        <v>539</v>
      </c>
      <c r="G232" s="219"/>
      <c r="H232" s="223">
        <v>466.10000000000002</v>
      </c>
      <c r="I232" s="224"/>
      <c r="J232" s="219"/>
      <c r="K232" s="219"/>
      <c r="L232" s="225"/>
      <c r="M232" s="226"/>
      <c r="N232" s="227"/>
      <c r="O232" s="227"/>
      <c r="P232" s="227"/>
      <c r="Q232" s="227"/>
      <c r="R232" s="227"/>
      <c r="S232" s="227"/>
      <c r="T232" s="228"/>
      <c r="U232" s="13"/>
      <c r="V232" s="13"/>
      <c r="W232" s="13"/>
      <c r="X232" s="13"/>
      <c r="Y232" s="13"/>
      <c r="Z232" s="13"/>
      <c r="AA232" s="13"/>
      <c r="AB232" s="13"/>
      <c r="AC232" s="13"/>
      <c r="AD232" s="13"/>
      <c r="AE232" s="13"/>
      <c r="AT232" s="229" t="s">
        <v>142</v>
      </c>
      <c r="AU232" s="229" t="s">
        <v>79</v>
      </c>
      <c r="AV232" s="13" t="s">
        <v>79</v>
      </c>
      <c r="AW232" s="13" t="s">
        <v>31</v>
      </c>
      <c r="AX232" s="13" t="s">
        <v>69</v>
      </c>
      <c r="AY232" s="229" t="s">
        <v>133</v>
      </c>
    </row>
    <row r="233" s="13" customFormat="1">
      <c r="A233" s="13"/>
      <c r="B233" s="218"/>
      <c r="C233" s="219"/>
      <c r="D233" s="220" t="s">
        <v>142</v>
      </c>
      <c r="E233" s="221" t="s">
        <v>19</v>
      </c>
      <c r="F233" s="222" t="s">
        <v>607</v>
      </c>
      <c r="G233" s="219"/>
      <c r="H233" s="223">
        <v>3.7999999999999998</v>
      </c>
      <c r="I233" s="224"/>
      <c r="J233" s="219"/>
      <c r="K233" s="219"/>
      <c r="L233" s="225"/>
      <c r="M233" s="226"/>
      <c r="N233" s="227"/>
      <c r="O233" s="227"/>
      <c r="P233" s="227"/>
      <c r="Q233" s="227"/>
      <c r="R233" s="227"/>
      <c r="S233" s="227"/>
      <c r="T233" s="228"/>
      <c r="U233" s="13"/>
      <c r="V233" s="13"/>
      <c r="W233" s="13"/>
      <c r="X233" s="13"/>
      <c r="Y233" s="13"/>
      <c r="Z233" s="13"/>
      <c r="AA233" s="13"/>
      <c r="AB233" s="13"/>
      <c r="AC233" s="13"/>
      <c r="AD233" s="13"/>
      <c r="AE233" s="13"/>
      <c r="AT233" s="229" t="s">
        <v>142</v>
      </c>
      <c r="AU233" s="229" t="s">
        <v>79</v>
      </c>
      <c r="AV233" s="13" t="s">
        <v>79</v>
      </c>
      <c r="AW233" s="13" t="s">
        <v>31</v>
      </c>
      <c r="AX233" s="13" t="s">
        <v>69</v>
      </c>
      <c r="AY233" s="229" t="s">
        <v>133</v>
      </c>
    </row>
    <row r="234" s="14" customFormat="1">
      <c r="A234" s="14"/>
      <c r="B234" s="230"/>
      <c r="C234" s="231"/>
      <c r="D234" s="220" t="s">
        <v>142</v>
      </c>
      <c r="E234" s="232" t="s">
        <v>19</v>
      </c>
      <c r="F234" s="233" t="s">
        <v>144</v>
      </c>
      <c r="G234" s="231"/>
      <c r="H234" s="234">
        <v>469.90000000000003</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142</v>
      </c>
      <c r="AU234" s="240" t="s">
        <v>79</v>
      </c>
      <c r="AV234" s="14" t="s">
        <v>140</v>
      </c>
      <c r="AW234" s="14" t="s">
        <v>31</v>
      </c>
      <c r="AX234" s="14" t="s">
        <v>77</v>
      </c>
      <c r="AY234" s="240" t="s">
        <v>133</v>
      </c>
    </row>
    <row r="235" s="2" customFormat="1" ht="33" customHeight="1">
      <c r="A235" s="39"/>
      <c r="B235" s="40"/>
      <c r="C235" s="205" t="s">
        <v>336</v>
      </c>
      <c r="D235" s="205" t="s">
        <v>135</v>
      </c>
      <c r="E235" s="206" t="s">
        <v>608</v>
      </c>
      <c r="F235" s="207" t="s">
        <v>609</v>
      </c>
      <c r="G235" s="208" t="s">
        <v>138</v>
      </c>
      <c r="H235" s="209">
        <v>386</v>
      </c>
      <c r="I235" s="210"/>
      <c r="J235" s="211">
        <f>ROUND(I235*H235,2)</f>
        <v>0</v>
      </c>
      <c r="K235" s="207" t="s">
        <v>139</v>
      </c>
      <c r="L235" s="45"/>
      <c r="M235" s="212" t="s">
        <v>19</v>
      </c>
      <c r="N235" s="213"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140</v>
      </c>
      <c r="AT235" s="216" t="s">
        <v>135</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140</v>
      </c>
      <c r="BM235" s="216" t="s">
        <v>610</v>
      </c>
    </row>
    <row r="236" s="2" customFormat="1">
      <c r="A236" s="39"/>
      <c r="B236" s="40"/>
      <c r="C236" s="41"/>
      <c r="D236" s="220" t="s">
        <v>416</v>
      </c>
      <c r="E236" s="41"/>
      <c r="F236" s="254" t="s">
        <v>611</v>
      </c>
      <c r="G236" s="41"/>
      <c r="H236" s="41"/>
      <c r="I236" s="243"/>
      <c r="J236" s="41"/>
      <c r="K236" s="41"/>
      <c r="L236" s="45"/>
      <c r="M236" s="244"/>
      <c r="N236" s="245"/>
      <c r="O236" s="85"/>
      <c r="P236" s="85"/>
      <c r="Q236" s="85"/>
      <c r="R236" s="85"/>
      <c r="S236" s="85"/>
      <c r="T236" s="86"/>
      <c r="U236" s="39"/>
      <c r="V236" s="39"/>
      <c r="W236" s="39"/>
      <c r="X236" s="39"/>
      <c r="Y236" s="39"/>
      <c r="Z236" s="39"/>
      <c r="AA236" s="39"/>
      <c r="AB236" s="39"/>
      <c r="AC236" s="39"/>
      <c r="AD236" s="39"/>
      <c r="AE236" s="39"/>
      <c r="AT236" s="18" t="s">
        <v>416</v>
      </c>
      <c r="AU236" s="18" t="s">
        <v>79</v>
      </c>
    </row>
    <row r="237" s="13" customFormat="1">
      <c r="A237" s="13"/>
      <c r="B237" s="218"/>
      <c r="C237" s="219"/>
      <c r="D237" s="220" t="s">
        <v>142</v>
      </c>
      <c r="E237" s="221" t="s">
        <v>19</v>
      </c>
      <c r="F237" s="222" t="s">
        <v>612</v>
      </c>
      <c r="G237" s="219"/>
      <c r="H237" s="223">
        <v>386</v>
      </c>
      <c r="I237" s="224"/>
      <c r="J237" s="219"/>
      <c r="K237" s="219"/>
      <c r="L237" s="225"/>
      <c r="M237" s="226"/>
      <c r="N237" s="227"/>
      <c r="O237" s="227"/>
      <c r="P237" s="227"/>
      <c r="Q237" s="227"/>
      <c r="R237" s="227"/>
      <c r="S237" s="227"/>
      <c r="T237" s="228"/>
      <c r="U237" s="13"/>
      <c r="V237" s="13"/>
      <c r="W237" s="13"/>
      <c r="X237" s="13"/>
      <c r="Y237" s="13"/>
      <c r="Z237" s="13"/>
      <c r="AA237" s="13"/>
      <c r="AB237" s="13"/>
      <c r="AC237" s="13"/>
      <c r="AD237" s="13"/>
      <c r="AE237" s="13"/>
      <c r="AT237" s="229" t="s">
        <v>142</v>
      </c>
      <c r="AU237" s="229" t="s">
        <v>79</v>
      </c>
      <c r="AV237" s="13" t="s">
        <v>79</v>
      </c>
      <c r="AW237" s="13" t="s">
        <v>31</v>
      </c>
      <c r="AX237" s="13" t="s">
        <v>69</v>
      </c>
      <c r="AY237" s="229" t="s">
        <v>133</v>
      </c>
    </row>
    <row r="238" s="14" customFormat="1">
      <c r="A238" s="14"/>
      <c r="B238" s="230"/>
      <c r="C238" s="231"/>
      <c r="D238" s="220" t="s">
        <v>142</v>
      </c>
      <c r="E238" s="232" t="s">
        <v>19</v>
      </c>
      <c r="F238" s="233" t="s">
        <v>144</v>
      </c>
      <c r="G238" s="231"/>
      <c r="H238" s="234">
        <v>386</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142</v>
      </c>
      <c r="AU238" s="240" t="s">
        <v>79</v>
      </c>
      <c r="AV238" s="14" t="s">
        <v>140</v>
      </c>
      <c r="AW238" s="14" t="s">
        <v>31</v>
      </c>
      <c r="AX238" s="14" t="s">
        <v>77</v>
      </c>
      <c r="AY238" s="240" t="s">
        <v>133</v>
      </c>
    </row>
    <row r="239" s="2" customFormat="1" ht="16.5" customHeight="1">
      <c r="A239" s="39"/>
      <c r="B239" s="40"/>
      <c r="C239" s="255" t="s">
        <v>341</v>
      </c>
      <c r="D239" s="255" t="s">
        <v>433</v>
      </c>
      <c r="E239" s="256" t="s">
        <v>613</v>
      </c>
      <c r="F239" s="257" t="s">
        <v>614</v>
      </c>
      <c r="G239" s="258" t="s">
        <v>138</v>
      </c>
      <c r="H239" s="259">
        <v>349.24799999999999</v>
      </c>
      <c r="I239" s="260"/>
      <c r="J239" s="261">
        <f>ROUND(I239*H239,2)</f>
        <v>0</v>
      </c>
      <c r="K239" s="257" t="s">
        <v>19</v>
      </c>
      <c r="L239" s="262"/>
      <c r="M239" s="263" t="s">
        <v>19</v>
      </c>
      <c r="N239" s="264" t="s">
        <v>40</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175</v>
      </c>
      <c r="AT239" s="216" t="s">
        <v>433</v>
      </c>
      <c r="AU239" s="216" t="s">
        <v>79</v>
      </c>
      <c r="AY239" s="18" t="s">
        <v>133</v>
      </c>
      <c r="BE239" s="217">
        <f>IF(N239="základní",J239,0)</f>
        <v>0</v>
      </c>
      <c r="BF239" s="217">
        <f>IF(N239="snížená",J239,0)</f>
        <v>0</v>
      </c>
      <c r="BG239" s="217">
        <f>IF(N239="zákl. přenesená",J239,0)</f>
        <v>0</v>
      </c>
      <c r="BH239" s="217">
        <f>IF(N239="sníž. přenesená",J239,0)</f>
        <v>0</v>
      </c>
      <c r="BI239" s="217">
        <f>IF(N239="nulová",J239,0)</f>
        <v>0</v>
      </c>
      <c r="BJ239" s="18" t="s">
        <v>77</v>
      </c>
      <c r="BK239" s="217">
        <f>ROUND(I239*H239,2)</f>
        <v>0</v>
      </c>
      <c r="BL239" s="18" t="s">
        <v>140</v>
      </c>
      <c r="BM239" s="216" t="s">
        <v>615</v>
      </c>
    </row>
    <row r="240" s="13" customFormat="1">
      <c r="A240" s="13"/>
      <c r="B240" s="218"/>
      <c r="C240" s="219"/>
      <c r="D240" s="220" t="s">
        <v>142</v>
      </c>
      <c r="E240" s="221" t="s">
        <v>19</v>
      </c>
      <c r="F240" s="222" t="s">
        <v>616</v>
      </c>
      <c r="G240" s="219"/>
      <c r="H240" s="223">
        <v>349.24799999999999</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142</v>
      </c>
      <c r="AU240" s="229" t="s">
        <v>79</v>
      </c>
      <c r="AV240" s="13" t="s">
        <v>79</v>
      </c>
      <c r="AW240" s="13" t="s">
        <v>31</v>
      </c>
      <c r="AX240" s="13" t="s">
        <v>69</v>
      </c>
      <c r="AY240" s="229" t="s">
        <v>133</v>
      </c>
    </row>
    <row r="241" s="14" customFormat="1">
      <c r="A241" s="14"/>
      <c r="B241" s="230"/>
      <c r="C241" s="231"/>
      <c r="D241" s="220" t="s">
        <v>142</v>
      </c>
      <c r="E241" s="232" t="s">
        <v>19</v>
      </c>
      <c r="F241" s="233" t="s">
        <v>144</v>
      </c>
      <c r="G241" s="231"/>
      <c r="H241" s="234">
        <v>349.24799999999999</v>
      </c>
      <c r="I241" s="235"/>
      <c r="J241" s="231"/>
      <c r="K241" s="231"/>
      <c r="L241" s="236"/>
      <c r="M241" s="237"/>
      <c r="N241" s="238"/>
      <c r="O241" s="238"/>
      <c r="P241" s="238"/>
      <c r="Q241" s="238"/>
      <c r="R241" s="238"/>
      <c r="S241" s="238"/>
      <c r="T241" s="239"/>
      <c r="U241" s="14"/>
      <c r="V241" s="14"/>
      <c r="W241" s="14"/>
      <c r="X241" s="14"/>
      <c r="Y241" s="14"/>
      <c r="Z241" s="14"/>
      <c r="AA241" s="14"/>
      <c r="AB241" s="14"/>
      <c r="AC241" s="14"/>
      <c r="AD241" s="14"/>
      <c r="AE241" s="14"/>
      <c r="AT241" s="240" t="s">
        <v>142</v>
      </c>
      <c r="AU241" s="240" t="s">
        <v>79</v>
      </c>
      <c r="AV241" s="14" t="s">
        <v>140</v>
      </c>
      <c r="AW241" s="14" t="s">
        <v>31</v>
      </c>
      <c r="AX241" s="14" t="s">
        <v>77</v>
      </c>
      <c r="AY241" s="240" t="s">
        <v>133</v>
      </c>
    </row>
    <row r="242" s="2" customFormat="1" ht="33" customHeight="1">
      <c r="A242" s="39"/>
      <c r="B242" s="40"/>
      <c r="C242" s="205" t="s">
        <v>353</v>
      </c>
      <c r="D242" s="205" t="s">
        <v>135</v>
      </c>
      <c r="E242" s="206" t="s">
        <v>617</v>
      </c>
      <c r="F242" s="207" t="s">
        <v>618</v>
      </c>
      <c r="G242" s="208" t="s">
        <v>138</v>
      </c>
      <c r="H242" s="209">
        <v>625.79999999999995</v>
      </c>
      <c r="I242" s="210"/>
      <c r="J242" s="211">
        <f>ROUND(I242*H242,2)</f>
        <v>0</v>
      </c>
      <c r="K242" s="207" t="s">
        <v>139</v>
      </c>
      <c r="L242" s="45"/>
      <c r="M242" s="212" t="s">
        <v>19</v>
      </c>
      <c r="N242" s="213"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140</v>
      </c>
      <c r="AT242" s="216" t="s">
        <v>135</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140</v>
      </c>
      <c r="BM242" s="216" t="s">
        <v>619</v>
      </c>
    </row>
    <row r="243" s="2" customFormat="1">
      <c r="A243" s="39"/>
      <c r="B243" s="40"/>
      <c r="C243" s="41"/>
      <c r="D243" s="220" t="s">
        <v>416</v>
      </c>
      <c r="E243" s="41"/>
      <c r="F243" s="254" t="s">
        <v>620</v>
      </c>
      <c r="G243" s="41"/>
      <c r="H243" s="41"/>
      <c r="I243" s="243"/>
      <c r="J243" s="41"/>
      <c r="K243" s="41"/>
      <c r="L243" s="45"/>
      <c r="M243" s="244"/>
      <c r="N243" s="245"/>
      <c r="O243" s="85"/>
      <c r="P243" s="85"/>
      <c r="Q243" s="85"/>
      <c r="R243" s="85"/>
      <c r="S243" s="85"/>
      <c r="T243" s="86"/>
      <c r="U243" s="39"/>
      <c r="V243" s="39"/>
      <c r="W243" s="39"/>
      <c r="X243" s="39"/>
      <c r="Y243" s="39"/>
      <c r="Z243" s="39"/>
      <c r="AA243" s="39"/>
      <c r="AB243" s="39"/>
      <c r="AC243" s="39"/>
      <c r="AD243" s="39"/>
      <c r="AE243" s="39"/>
      <c r="AT243" s="18" t="s">
        <v>416</v>
      </c>
      <c r="AU243" s="18" t="s">
        <v>79</v>
      </c>
    </row>
    <row r="244" s="13" customFormat="1">
      <c r="A244" s="13"/>
      <c r="B244" s="218"/>
      <c r="C244" s="219"/>
      <c r="D244" s="220" t="s">
        <v>142</v>
      </c>
      <c r="E244" s="221" t="s">
        <v>19</v>
      </c>
      <c r="F244" s="222" t="s">
        <v>621</v>
      </c>
      <c r="G244" s="219"/>
      <c r="H244" s="223">
        <v>328.80000000000001</v>
      </c>
      <c r="I244" s="224"/>
      <c r="J244" s="219"/>
      <c r="K244" s="219"/>
      <c r="L244" s="225"/>
      <c r="M244" s="226"/>
      <c r="N244" s="227"/>
      <c r="O244" s="227"/>
      <c r="P244" s="227"/>
      <c r="Q244" s="227"/>
      <c r="R244" s="227"/>
      <c r="S244" s="227"/>
      <c r="T244" s="228"/>
      <c r="U244" s="13"/>
      <c r="V244" s="13"/>
      <c r="W244" s="13"/>
      <c r="X244" s="13"/>
      <c r="Y244" s="13"/>
      <c r="Z244" s="13"/>
      <c r="AA244" s="13"/>
      <c r="AB244" s="13"/>
      <c r="AC244" s="13"/>
      <c r="AD244" s="13"/>
      <c r="AE244" s="13"/>
      <c r="AT244" s="229" t="s">
        <v>142</v>
      </c>
      <c r="AU244" s="229" t="s">
        <v>79</v>
      </c>
      <c r="AV244" s="13" t="s">
        <v>79</v>
      </c>
      <c r="AW244" s="13" t="s">
        <v>31</v>
      </c>
      <c r="AX244" s="13" t="s">
        <v>69</v>
      </c>
      <c r="AY244" s="229" t="s">
        <v>133</v>
      </c>
    </row>
    <row r="245" s="13" customFormat="1">
      <c r="A245" s="13"/>
      <c r="B245" s="218"/>
      <c r="C245" s="219"/>
      <c r="D245" s="220" t="s">
        <v>142</v>
      </c>
      <c r="E245" s="221" t="s">
        <v>19</v>
      </c>
      <c r="F245" s="222" t="s">
        <v>622</v>
      </c>
      <c r="G245" s="219"/>
      <c r="H245" s="223">
        <v>297</v>
      </c>
      <c r="I245" s="224"/>
      <c r="J245" s="219"/>
      <c r="K245" s="219"/>
      <c r="L245" s="225"/>
      <c r="M245" s="226"/>
      <c r="N245" s="227"/>
      <c r="O245" s="227"/>
      <c r="P245" s="227"/>
      <c r="Q245" s="227"/>
      <c r="R245" s="227"/>
      <c r="S245" s="227"/>
      <c r="T245" s="228"/>
      <c r="U245" s="13"/>
      <c r="V245" s="13"/>
      <c r="W245" s="13"/>
      <c r="X245" s="13"/>
      <c r="Y245" s="13"/>
      <c r="Z245" s="13"/>
      <c r="AA245" s="13"/>
      <c r="AB245" s="13"/>
      <c r="AC245" s="13"/>
      <c r="AD245" s="13"/>
      <c r="AE245" s="13"/>
      <c r="AT245" s="229" t="s">
        <v>142</v>
      </c>
      <c r="AU245" s="229" t="s">
        <v>79</v>
      </c>
      <c r="AV245" s="13" t="s">
        <v>79</v>
      </c>
      <c r="AW245" s="13" t="s">
        <v>31</v>
      </c>
      <c r="AX245" s="13" t="s">
        <v>69</v>
      </c>
      <c r="AY245" s="229" t="s">
        <v>133</v>
      </c>
    </row>
    <row r="246" s="14" customFormat="1">
      <c r="A246" s="14"/>
      <c r="B246" s="230"/>
      <c r="C246" s="231"/>
      <c r="D246" s="220" t="s">
        <v>142</v>
      </c>
      <c r="E246" s="232" t="s">
        <v>19</v>
      </c>
      <c r="F246" s="233" t="s">
        <v>144</v>
      </c>
      <c r="G246" s="231"/>
      <c r="H246" s="234">
        <v>625.79999999999995</v>
      </c>
      <c r="I246" s="235"/>
      <c r="J246" s="231"/>
      <c r="K246" s="231"/>
      <c r="L246" s="236"/>
      <c r="M246" s="237"/>
      <c r="N246" s="238"/>
      <c r="O246" s="238"/>
      <c r="P246" s="238"/>
      <c r="Q246" s="238"/>
      <c r="R246" s="238"/>
      <c r="S246" s="238"/>
      <c r="T246" s="239"/>
      <c r="U246" s="14"/>
      <c r="V246" s="14"/>
      <c r="W246" s="14"/>
      <c r="X246" s="14"/>
      <c r="Y246" s="14"/>
      <c r="Z246" s="14"/>
      <c r="AA246" s="14"/>
      <c r="AB246" s="14"/>
      <c r="AC246" s="14"/>
      <c r="AD246" s="14"/>
      <c r="AE246" s="14"/>
      <c r="AT246" s="240" t="s">
        <v>142</v>
      </c>
      <c r="AU246" s="240" t="s">
        <v>79</v>
      </c>
      <c r="AV246" s="14" t="s">
        <v>140</v>
      </c>
      <c r="AW246" s="14" t="s">
        <v>31</v>
      </c>
      <c r="AX246" s="14" t="s">
        <v>77</v>
      </c>
      <c r="AY246" s="240" t="s">
        <v>133</v>
      </c>
    </row>
    <row r="247" s="2" customFormat="1" ht="16.5" customHeight="1">
      <c r="A247" s="39"/>
      <c r="B247" s="40"/>
      <c r="C247" s="255" t="s">
        <v>358</v>
      </c>
      <c r="D247" s="255" t="s">
        <v>433</v>
      </c>
      <c r="E247" s="256" t="s">
        <v>623</v>
      </c>
      <c r="F247" s="257" t="s">
        <v>624</v>
      </c>
      <c r="G247" s="258" t="s">
        <v>138</v>
      </c>
      <c r="H247" s="259">
        <v>195.22800000000001</v>
      </c>
      <c r="I247" s="260"/>
      <c r="J247" s="261">
        <f>ROUND(I247*H247,2)</f>
        <v>0</v>
      </c>
      <c r="K247" s="257" t="s">
        <v>19</v>
      </c>
      <c r="L247" s="262"/>
      <c r="M247" s="263" t="s">
        <v>19</v>
      </c>
      <c r="N247" s="264" t="s">
        <v>40</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175</v>
      </c>
      <c r="AT247" s="216" t="s">
        <v>433</v>
      </c>
      <c r="AU247" s="216" t="s">
        <v>79</v>
      </c>
      <c r="AY247" s="18" t="s">
        <v>133</v>
      </c>
      <c r="BE247" s="217">
        <f>IF(N247="základní",J247,0)</f>
        <v>0</v>
      </c>
      <c r="BF247" s="217">
        <f>IF(N247="snížená",J247,0)</f>
        <v>0</v>
      </c>
      <c r="BG247" s="217">
        <f>IF(N247="zákl. přenesená",J247,0)</f>
        <v>0</v>
      </c>
      <c r="BH247" s="217">
        <f>IF(N247="sníž. přenesená",J247,0)</f>
        <v>0</v>
      </c>
      <c r="BI247" s="217">
        <f>IF(N247="nulová",J247,0)</f>
        <v>0</v>
      </c>
      <c r="BJ247" s="18" t="s">
        <v>77</v>
      </c>
      <c r="BK247" s="217">
        <f>ROUND(I247*H247,2)</f>
        <v>0</v>
      </c>
      <c r="BL247" s="18" t="s">
        <v>140</v>
      </c>
      <c r="BM247" s="216" t="s">
        <v>625</v>
      </c>
    </row>
    <row r="248" s="13" customFormat="1">
      <c r="A248" s="13"/>
      <c r="B248" s="218"/>
      <c r="C248" s="219"/>
      <c r="D248" s="220" t="s">
        <v>142</v>
      </c>
      <c r="E248" s="221" t="s">
        <v>19</v>
      </c>
      <c r="F248" s="222" t="s">
        <v>626</v>
      </c>
      <c r="G248" s="219"/>
      <c r="H248" s="223">
        <v>195.22800000000001</v>
      </c>
      <c r="I248" s="224"/>
      <c r="J248" s="219"/>
      <c r="K248" s="219"/>
      <c r="L248" s="225"/>
      <c r="M248" s="226"/>
      <c r="N248" s="227"/>
      <c r="O248" s="227"/>
      <c r="P248" s="227"/>
      <c r="Q248" s="227"/>
      <c r="R248" s="227"/>
      <c r="S248" s="227"/>
      <c r="T248" s="228"/>
      <c r="U248" s="13"/>
      <c r="V248" s="13"/>
      <c r="W248" s="13"/>
      <c r="X248" s="13"/>
      <c r="Y248" s="13"/>
      <c r="Z248" s="13"/>
      <c r="AA248" s="13"/>
      <c r="AB248" s="13"/>
      <c r="AC248" s="13"/>
      <c r="AD248" s="13"/>
      <c r="AE248" s="13"/>
      <c r="AT248" s="229" t="s">
        <v>142</v>
      </c>
      <c r="AU248" s="229" t="s">
        <v>79</v>
      </c>
      <c r="AV248" s="13" t="s">
        <v>79</v>
      </c>
      <c r="AW248" s="13" t="s">
        <v>31</v>
      </c>
      <c r="AX248" s="13" t="s">
        <v>69</v>
      </c>
      <c r="AY248" s="229" t="s">
        <v>133</v>
      </c>
    </row>
    <row r="249" s="14" customFormat="1">
      <c r="A249" s="14"/>
      <c r="B249" s="230"/>
      <c r="C249" s="231"/>
      <c r="D249" s="220" t="s">
        <v>142</v>
      </c>
      <c r="E249" s="232" t="s">
        <v>19</v>
      </c>
      <c r="F249" s="233" t="s">
        <v>144</v>
      </c>
      <c r="G249" s="231"/>
      <c r="H249" s="234">
        <v>195.22800000000001</v>
      </c>
      <c r="I249" s="235"/>
      <c r="J249" s="231"/>
      <c r="K249" s="231"/>
      <c r="L249" s="236"/>
      <c r="M249" s="237"/>
      <c r="N249" s="238"/>
      <c r="O249" s="238"/>
      <c r="P249" s="238"/>
      <c r="Q249" s="238"/>
      <c r="R249" s="238"/>
      <c r="S249" s="238"/>
      <c r="T249" s="239"/>
      <c r="U249" s="14"/>
      <c r="V249" s="14"/>
      <c r="W249" s="14"/>
      <c r="X249" s="14"/>
      <c r="Y249" s="14"/>
      <c r="Z249" s="14"/>
      <c r="AA249" s="14"/>
      <c r="AB249" s="14"/>
      <c r="AC249" s="14"/>
      <c r="AD249" s="14"/>
      <c r="AE249" s="14"/>
      <c r="AT249" s="240" t="s">
        <v>142</v>
      </c>
      <c r="AU249" s="240" t="s">
        <v>79</v>
      </c>
      <c r="AV249" s="14" t="s">
        <v>140</v>
      </c>
      <c r="AW249" s="14" t="s">
        <v>31</v>
      </c>
      <c r="AX249" s="14" t="s">
        <v>77</v>
      </c>
      <c r="AY249" s="240" t="s">
        <v>133</v>
      </c>
    </row>
    <row r="250" s="2" customFormat="1" ht="16.5" customHeight="1">
      <c r="A250" s="39"/>
      <c r="B250" s="40"/>
      <c r="C250" s="255" t="s">
        <v>362</v>
      </c>
      <c r="D250" s="255" t="s">
        <v>433</v>
      </c>
      <c r="E250" s="256" t="s">
        <v>627</v>
      </c>
      <c r="F250" s="257" t="s">
        <v>628</v>
      </c>
      <c r="G250" s="258" t="s">
        <v>138</v>
      </c>
      <c r="H250" s="259">
        <v>302.94</v>
      </c>
      <c r="I250" s="260"/>
      <c r="J250" s="261">
        <f>ROUND(I250*H250,2)</f>
        <v>0</v>
      </c>
      <c r="K250" s="257" t="s">
        <v>19</v>
      </c>
      <c r="L250" s="262"/>
      <c r="M250" s="263" t="s">
        <v>19</v>
      </c>
      <c r="N250" s="264" t="s">
        <v>40</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175</v>
      </c>
      <c r="AT250" s="216" t="s">
        <v>433</v>
      </c>
      <c r="AU250" s="216" t="s">
        <v>79</v>
      </c>
      <c r="AY250" s="18" t="s">
        <v>133</v>
      </c>
      <c r="BE250" s="217">
        <f>IF(N250="základní",J250,0)</f>
        <v>0</v>
      </c>
      <c r="BF250" s="217">
        <f>IF(N250="snížená",J250,0)</f>
        <v>0</v>
      </c>
      <c r="BG250" s="217">
        <f>IF(N250="zákl. přenesená",J250,0)</f>
        <v>0</v>
      </c>
      <c r="BH250" s="217">
        <f>IF(N250="sníž. přenesená",J250,0)</f>
        <v>0</v>
      </c>
      <c r="BI250" s="217">
        <f>IF(N250="nulová",J250,0)</f>
        <v>0</v>
      </c>
      <c r="BJ250" s="18" t="s">
        <v>77</v>
      </c>
      <c r="BK250" s="217">
        <f>ROUND(I250*H250,2)</f>
        <v>0</v>
      </c>
      <c r="BL250" s="18" t="s">
        <v>140</v>
      </c>
      <c r="BM250" s="216" t="s">
        <v>629</v>
      </c>
    </row>
    <row r="251" s="13" customFormat="1">
      <c r="A251" s="13"/>
      <c r="B251" s="218"/>
      <c r="C251" s="219"/>
      <c r="D251" s="220" t="s">
        <v>142</v>
      </c>
      <c r="E251" s="221" t="s">
        <v>19</v>
      </c>
      <c r="F251" s="222" t="s">
        <v>630</v>
      </c>
      <c r="G251" s="219"/>
      <c r="H251" s="223">
        <v>302.94</v>
      </c>
      <c r="I251" s="224"/>
      <c r="J251" s="219"/>
      <c r="K251" s="219"/>
      <c r="L251" s="225"/>
      <c r="M251" s="226"/>
      <c r="N251" s="227"/>
      <c r="O251" s="227"/>
      <c r="P251" s="227"/>
      <c r="Q251" s="227"/>
      <c r="R251" s="227"/>
      <c r="S251" s="227"/>
      <c r="T251" s="228"/>
      <c r="U251" s="13"/>
      <c r="V251" s="13"/>
      <c r="W251" s="13"/>
      <c r="X251" s="13"/>
      <c r="Y251" s="13"/>
      <c r="Z251" s="13"/>
      <c r="AA251" s="13"/>
      <c r="AB251" s="13"/>
      <c r="AC251" s="13"/>
      <c r="AD251" s="13"/>
      <c r="AE251" s="13"/>
      <c r="AT251" s="229" t="s">
        <v>142</v>
      </c>
      <c r="AU251" s="229" t="s">
        <v>79</v>
      </c>
      <c r="AV251" s="13" t="s">
        <v>79</v>
      </c>
      <c r="AW251" s="13" t="s">
        <v>31</v>
      </c>
      <c r="AX251" s="13" t="s">
        <v>69</v>
      </c>
      <c r="AY251" s="229" t="s">
        <v>133</v>
      </c>
    </row>
    <row r="252" s="14" customFormat="1">
      <c r="A252" s="14"/>
      <c r="B252" s="230"/>
      <c r="C252" s="231"/>
      <c r="D252" s="220" t="s">
        <v>142</v>
      </c>
      <c r="E252" s="232" t="s">
        <v>19</v>
      </c>
      <c r="F252" s="233" t="s">
        <v>144</v>
      </c>
      <c r="G252" s="231"/>
      <c r="H252" s="234">
        <v>302.94</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142</v>
      </c>
      <c r="AU252" s="240" t="s">
        <v>79</v>
      </c>
      <c r="AV252" s="14" t="s">
        <v>140</v>
      </c>
      <c r="AW252" s="14" t="s">
        <v>31</v>
      </c>
      <c r="AX252" s="14" t="s">
        <v>77</v>
      </c>
      <c r="AY252" s="240" t="s">
        <v>133</v>
      </c>
    </row>
    <row r="253" s="2" customFormat="1" ht="37.8" customHeight="1">
      <c r="A253" s="39"/>
      <c r="B253" s="40"/>
      <c r="C253" s="205" t="s">
        <v>373</v>
      </c>
      <c r="D253" s="205" t="s">
        <v>135</v>
      </c>
      <c r="E253" s="206" t="s">
        <v>631</v>
      </c>
      <c r="F253" s="207" t="s">
        <v>632</v>
      </c>
      <c r="G253" s="208" t="s">
        <v>138</v>
      </c>
      <c r="H253" s="209">
        <v>11.4</v>
      </c>
      <c r="I253" s="210"/>
      <c r="J253" s="211">
        <f>ROUND(I253*H253,2)</f>
        <v>0</v>
      </c>
      <c r="K253" s="207" t="s">
        <v>139</v>
      </c>
      <c r="L253" s="45"/>
      <c r="M253" s="212" t="s">
        <v>19</v>
      </c>
      <c r="N253" s="213" t="s">
        <v>40</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140</v>
      </c>
      <c r="AT253" s="216" t="s">
        <v>135</v>
      </c>
      <c r="AU253" s="216" t="s">
        <v>79</v>
      </c>
      <c r="AY253" s="18" t="s">
        <v>133</v>
      </c>
      <c r="BE253" s="217">
        <f>IF(N253="základní",J253,0)</f>
        <v>0</v>
      </c>
      <c r="BF253" s="217">
        <f>IF(N253="snížená",J253,0)</f>
        <v>0</v>
      </c>
      <c r="BG253" s="217">
        <f>IF(N253="zákl. přenesená",J253,0)</f>
        <v>0</v>
      </c>
      <c r="BH253" s="217">
        <f>IF(N253="sníž. přenesená",J253,0)</f>
        <v>0</v>
      </c>
      <c r="BI253" s="217">
        <f>IF(N253="nulová",J253,0)</f>
        <v>0</v>
      </c>
      <c r="BJ253" s="18" t="s">
        <v>77</v>
      </c>
      <c r="BK253" s="217">
        <f>ROUND(I253*H253,2)</f>
        <v>0</v>
      </c>
      <c r="BL253" s="18" t="s">
        <v>140</v>
      </c>
      <c r="BM253" s="216" t="s">
        <v>633</v>
      </c>
    </row>
    <row r="254" s="2" customFormat="1">
      <c r="A254" s="39"/>
      <c r="B254" s="40"/>
      <c r="C254" s="41"/>
      <c r="D254" s="220" t="s">
        <v>416</v>
      </c>
      <c r="E254" s="41"/>
      <c r="F254" s="254" t="s">
        <v>634</v>
      </c>
      <c r="G254" s="41"/>
      <c r="H254" s="41"/>
      <c r="I254" s="243"/>
      <c r="J254" s="41"/>
      <c r="K254" s="41"/>
      <c r="L254" s="45"/>
      <c r="M254" s="244"/>
      <c r="N254" s="245"/>
      <c r="O254" s="85"/>
      <c r="P254" s="85"/>
      <c r="Q254" s="85"/>
      <c r="R254" s="85"/>
      <c r="S254" s="85"/>
      <c r="T254" s="86"/>
      <c r="U254" s="39"/>
      <c r="V254" s="39"/>
      <c r="W254" s="39"/>
      <c r="X254" s="39"/>
      <c r="Y254" s="39"/>
      <c r="Z254" s="39"/>
      <c r="AA254" s="39"/>
      <c r="AB254" s="39"/>
      <c r="AC254" s="39"/>
      <c r="AD254" s="39"/>
      <c r="AE254" s="39"/>
      <c r="AT254" s="18" t="s">
        <v>416</v>
      </c>
      <c r="AU254" s="18" t="s">
        <v>79</v>
      </c>
    </row>
    <row r="255" s="13" customFormat="1">
      <c r="A255" s="13"/>
      <c r="B255" s="218"/>
      <c r="C255" s="219"/>
      <c r="D255" s="220" t="s">
        <v>142</v>
      </c>
      <c r="E255" s="221" t="s">
        <v>19</v>
      </c>
      <c r="F255" s="222" t="s">
        <v>635</v>
      </c>
      <c r="G255" s="219"/>
      <c r="H255" s="223">
        <v>11.4</v>
      </c>
      <c r="I255" s="224"/>
      <c r="J255" s="219"/>
      <c r="K255" s="219"/>
      <c r="L255" s="225"/>
      <c r="M255" s="226"/>
      <c r="N255" s="227"/>
      <c r="O255" s="227"/>
      <c r="P255" s="227"/>
      <c r="Q255" s="227"/>
      <c r="R255" s="227"/>
      <c r="S255" s="227"/>
      <c r="T255" s="228"/>
      <c r="U255" s="13"/>
      <c r="V255" s="13"/>
      <c r="W255" s="13"/>
      <c r="X255" s="13"/>
      <c r="Y255" s="13"/>
      <c r="Z255" s="13"/>
      <c r="AA255" s="13"/>
      <c r="AB255" s="13"/>
      <c r="AC255" s="13"/>
      <c r="AD255" s="13"/>
      <c r="AE255" s="13"/>
      <c r="AT255" s="229" t="s">
        <v>142</v>
      </c>
      <c r="AU255" s="229" t="s">
        <v>79</v>
      </c>
      <c r="AV255" s="13" t="s">
        <v>79</v>
      </c>
      <c r="AW255" s="13" t="s">
        <v>31</v>
      </c>
      <c r="AX255" s="13" t="s">
        <v>69</v>
      </c>
      <c r="AY255" s="229" t="s">
        <v>133</v>
      </c>
    </row>
    <row r="256" s="14" customFormat="1">
      <c r="A256" s="14"/>
      <c r="B256" s="230"/>
      <c r="C256" s="231"/>
      <c r="D256" s="220" t="s">
        <v>142</v>
      </c>
      <c r="E256" s="232" t="s">
        <v>19</v>
      </c>
      <c r="F256" s="233" t="s">
        <v>144</v>
      </c>
      <c r="G256" s="231"/>
      <c r="H256" s="234">
        <v>11.4</v>
      </c>
      <c r="I256" s="235"/>
      <c r="J256" s="231"/>
      <c r="K256" s="231"/>
      <c r="L256" s="236"/>
      <c r="M256" s="237"/>
      <c r="N256" s="238"/>
      <c r="O256" s="238"/>
      <c r="P256" s="238"/>
      <c r="Q256" s="238"/>
      <c r="R256" s="238"/>
      <c r="S256" s="238"/>
      <c r="T256" s="239"/>
      <c r="U256" s="14"/>
      <c r="V256" s="14"/>
      <c r="W256" s="14"/>
      <c r="X256" s="14"/>
      <c r="Y256" s="14"/>
      <c r="Z256" s="14"/>
      <c r="AA256" s="14"/>
      <c r="AB256" s="14"/>
      <c r="AC256" s="14"/>
      <c r="AD256" s="14"/>
      <c r="AE256" s="14"/>
      <c r="AT256" s="240" t="s">
        <v>142</v>
      </c>
      <c r="AU256" s="240" t="s">
        <v>79</v>
      </c>
      <c r="AV256" s="14" t="s">
        <v>140</v>
      </c>
      <c r="AW256" s="14" t="s">
        <v>31</v>
      </c>
      <c r="AX256" s="14" t="s">
        <v>77</v>
      </c>
      <c r="AY256" s="240" t="s">
        <v>133</v>
      </c>
    </row>
    <row r="257" s="2" customFormat="1" ht="37.8" customHeight="1">
      <c r="A257" s="39"/>
      <c r="B257" s="40"/>
      <c r="C257" s="205" t="s">
        <v>636</v>
      </c>
      <c r="D257" s="205" t="s">
        <v>135</v>
      </c>
      <c r="E257" s="206" t="s">
        <v>637</v>
      </c>
      <c r="F257" s="207" t="s">
        <v>638</v>
      </c>
      <c r="G257" s="208" t="s">
        <v>138</v>
      </c>
      <c r="H257" s="209">
        <v>18</v>
      </c>
      <c r="I257" s="210"/>
      <c r="J257" s="211">
        <f>ROUND(I257*H257,2)</f>
        <v>0</v>
      </c>
      <c r="K257" s="207" t="s">
        <v>139</v>
      </c>
      <c r="L257" s="45"/>
      <c r="M257" s="212" t="s">
        <v>19</v>
      </c>
      <c r="N257" s="213" t="s">
        <v>40</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140</v>
      </c>
      <c r="AT257" s="216" t="s">
        <v>135</v>
      </c>
      <c r="AU257" s="216" t="s">
        <v>79</v>
      </c>
      <c r="AY257" s="18" t="s">
        <v>133</v>
      </c>
      <c r="BE257" s="217">
        <f>IF(N257="základní",J257,0)</f>
        <v>0</v>
      </c>
      <c r="BF257" s="217">
        <f>IF(N257="snížená",J257,0)</f>
        <v>0</v>
      </c>
      <c r="BG257" s="217">
        <f>IF(N257="zákl. přenesená",J257,0)</f>
        <v>0</v>
      </c>
      <c r="BH257" s="217">
        <f>IF(N257="sníž. přenesená",J257,0)</f>
        <v>0</v>
      </c>
      <c r="BI257" s="217">
        <f>IF(N257="nulová",J257,0)</f>
        <v>0</v>
      </c>
      <c r="BJ257" s="18" t="s">
        <v>77</v>
      </c>
      <c r="BK257" s="217">
        <f>ROUND(I257*H257,2)</f>
        <v>0</v>
      </c>
      <c r="BL257" s="18" t="s">
        <v>140</v>
      </c>
      <c r="BM257" s="216" t="s">
        <v>639</v>
      </c>
    </row>
    <row r="258" s="2" customFormat="1">
      <c r="A258" s="39"/>
      <c r="B258" s="40"/>
      <c r="C258" s="41"/>
      <c r="D258" s="220" t="s">
        <v>416</v>
      </c>
      <c r="E258" s="41"/>
      <c r="F258" s="254" t="s">
        <v>640</v>
      </c>
      <c r="G258" s="41"/>
      <c r="H258" s="41"/>
      <c r="I258" s="243"/>
      <c r="J258" s="41"/>
      <c r="K258" s="41"/>
      <c r="L258" s="45"/>
      <c r="M258" s="244"/>
      <c r="N258" s="245"/>
      <c r="O258" s="85"/>
      <c r="P258" s="85"/>
      <c r="Q258" s="85"/>
      <c r="R258" s="85"/>
      <c r="S258" s="85"/>
      <c r="T258" s="86"/>
      <c r="U258" s="39"/>
      <c r="V258" s="39"/>
      <c r="W258" s="39"/>
      <c r="X258" s="39"/>
      <c r="Y258" s="39"/>
      <c r="Z258" s="39"/>
      <c r="AA258" s="39"/>
      <c r="AB258" s="39"/>
      <c r="AC258" s="39"/>
      <c r="AD258" s="39"/>
      <c r="AE258" s="39"/>
      <c r="AT258" s="18" t="s">
        <v>416</v>
      </c>
      <c r="AU258" s="18" t="s">
        <v>79</v>
      </c>
    </row>
    <row r="259" s="13" customFormat="1">
      <c r="A259" s="13"/>
      <c r="B259" s="218"/>
      <c r="C259" s="219"/>
      <c r="D259" s="220" t="s">
        <v>142</v>
      </c>
      <c r="E259" s="221" t="s">
        <v>19</v>
      </c>
      <c r="F259" s="222" t="s">
        <v>641</v>
      </c>
      <c r="G259" s="219"/>
      <c r="H259" s="223">
        <v>2.8999999999999999</v>
      </c>
      <c r="I259" s="224"/>
      <c r="J259" s="219"/>
      <c r="K259" s="219"/>
      <c r="L259" s="225"/>
      <c r="M259" s="226"/>
      <c r="N259" s="227"/>
      <c r="O259" s="227"/>
      <c r="P259" s="227"/>
      <c r="Q259" s="227"/>
      <c r="R259" s="227"/>
      <c r="S259" s="227"/>
      <c r="T259" s="228"/>
      <c r="U259" s="13"/>
      <c r="V259" s="13"/>
      <c r="W259" s="13"/>
      <c r="X259" s="13"/>
      <c r="Y259" s="13"/>
      <c r="Z259" s="13"/>
      <c r="AA259" s="13"/>
      <c r="AB259" s="13"/>
      <c r="AC259" s="13"/>
      <c r="AD259" s="13"/>
      <c r="AE259" s="13"/>
      <c r="AT259" s="229" t="s">
        <v>142</v>
      </c>
      <c r="AU259" s="229" t="s">
        <v>79</v>
      </c>
      <c r="AV259" s="13" t="s">
        <v>79</v>
      </c>
      <c r="AW259" s="13" t="s">
        <v>31</v>
      </c>
      <c r="AX259" s="13" t="s">
        <v>69</v>
      </c>
      <c r="AY259" s="229" t="s">
        <v>133</v>
      </c>
    </row>
    <row r="260" s="13" customFormat="1">
      <c r="A260" s="13"/>
      <c r="B260" s="218"/>
      <c r="C260" s="219"/>
      <c r="D260" s="220" t="s">
        <v>142</v>
      </c>
      <c r="E260" s="221" t="s">
        <v>19</v>
      </c>
      <c r="F260" s="222" t="s">
        <v>545</v>
      </c>
      <c r="G260" s="219"/>
      <c r="H260" s="223">
        <v>15.1</v>
      </c>
      <c r="I260" s="224"/>
      <c r="J260" s="219"/>
      <c r="K260" s="219"/>
      <c r="L260" s="225"/>
      <c r="M260" s="226"/>
      <c r="N260" s="227"/>
      <c r="O260" s="227"/>
      <c r="P260" s="227"/>
      <c r="Q260" s="227"/>
      <c r="R260" s="227"/>
      <c r="S260" s="227"/>
      <c r="T260" s="228"/>
      <c r="U260" s="13"/>
      <c r="V260" s="13"/>
      <c r="W260" s="13"/>
      <c r="X260" s="13"/>
      <c r="Y260" s="13"/>
      <c r="Z260" s="13"/>
      <c r="AA260" s="13"/>
      <c r="AB260" s="13"/>
      <c r="AC260" s="13"/>
      <c r="AD260" s="13"/>
      <c r="AE260" s="13"/>
      <c r="AT260" s="229" t="s">
        <v>142</v>
      </c>
      <c r="AU260" s="229" t="s">
        <v>79</v>
      </c>
      <c r="AV260" s="13" t="s">
        <v>79</v>
      </c>
      <c r="AW260" s="13" t="s">
        <v>31</v>
      </c>
      <c r="AX260" s="13" t="s">
        <v>69</v>
      </c>
      <c r="AY260" s="229" t="s">
        <v>133</v>
      </c>
    </row>
    <row r="261" s="14" customFormat="1">
      <c r="A261" s="14"/>
      <c r="B261" s="230"/>
      <c r="C261" s="231"/>
      <c r="D261" s="220" t="s">
        <v>142</v>
      </c>
      <c r="E261" s="232" t="s">
        <v>19</v>
      </c>
      <c r="F261" s="233" t="s">
        <v>144</v>
      </c>
      <c r="G261" s="231"/>
      <c r="H261" s="234">
        <v>18</v>
      </c>
      <c r="I261" s="235"/>
      <c r="J261" s="231"/>
      <c r="K261" s="231"/>
      <c r="L261" s="236"/>
      <c r="M261" s="237"/>
      <c r="N261" s="238"/>
      <c r="O261" s="238"/>
      <c r="P261" s="238"/>
      <c r="Q261" s="238"/>
      <c r="R261" s="238"/>
      <c r="S261" s="238"/>
      <c r="T261" s="239"/>
      <c r="U261" s="14"/>
      <c r="V261" s="14"/>
      <c r="W261" s="14"/>
      <c r="X261" s="14"/>
      <c r="Y261" s="14"/>
      <c r="Z261" s="14"/>
      <c r="AA261" s="14"/>
      <c r="AB261" s="14"/>
      <c r="AC261" s="14"/>
      <c r="AD261" s="14"/>
      <c r="AE261" s="14"/>
      <c r="AT261" s="240" t="s">
        <v>142</v>
      </c>
      <c r="AU261" s="240" t="s">
        <v>79</v>
      </c>
      <c r="AV261" s="14" t="s">
        <v>140</v>
      </c>
      <c r="AW261" s="14" t="s">
        <v>31</v>
      </c>
      <c r="AX261" s="14" t="s">
        <v>77</v>
      </c>
      <c r="AY261" s="240" t="s">
        <v>133</v>
      </c>
    </row>
    <row r="262" s="2" customFormat="1" ht="16.5" customHeight="1">
      <c r="A262" s="39"/>
      <c r="B262" s="40"/>
      <c r="C262" s="255" t="s">
        <v>377</v>
      </c>
      <c r="D262" s="255" t="s">
        <v>433</v>
      </c>
      <c r="E262" s="256" t="s">
        <v>642</v>
      </c>
      <c r="F262" s="257" t="s">
        <v>643</v>
      </c>
      <c r="G262" s="258" t="s">
        <v>138</v>
      </c>
      <c r="H262" s="259">
        <v>18.539999999999999</v>
      </c>
      <c r="I262" s="260"/>
      <c r="J262" s="261">
        <f>ROUND(I262*H262,2)</f>
        <v>0</v>
      </c>
      <c r="K262" s="257" t="s">
        <v>19</v>
      </c>
      <c r="L262" s="262"/>
      <c r="M262" s="263" t="s">
        <v>19</v>
      </c>
      <c r="N262" s="264" t="s">
        <v>40</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175</v>
      </c>
      <c r="AT262" s="216" t="s">
        <v>433</v>
      </c>
      <c r="AU262" s="216" t="s">
        <v>79</v>
      </c>
      <c r="AY262" s="18" t="s">
        <v>133</v>
      </c>
      <c r="BE262" s="217">
        <f>IF(N262="základní",J262,0)</f>
        <v>0</v>
      </c>
      <c r="BF262" s="217">
        <f>IF(N262="snížená",J262,0)</f>
        <v>0</v>
      </c>
      <c r="BG262" s="217">
        <f>IF(N262="zákl. přenesená",J262,0)</f>
        <v>0</v>
      </c>
      <c r="BH262" s="217">
        <f>IF(N262="sníž. přenesená",J262,0)</f>
        <v>0</v>
      </c>
      <c r="BI262" s="217">
        <f>IF(N262="nulová",J262,0)</f>
        <v>0</v>
      </c>
      <c r="BJ262" s="18" t="s">
        <v>77</v>
      </c>
      <c r="BK262" s="217">
        <f>ROUND(I262*H262,2)</f>
        <v>0</v>
      </c>
      <c r="BL262" s="18" t="s">
        <v>140</v>
      </c>
      <c r="BM262" s="216" t="s">
        <v>644</v>
      </c>
    </row>
    <row r="263" s="13" customFormat="1">
      <c r="A263" s="13"/>
      <c r="B263" s="218"/>
      <c r="C263" s="219"/>
      <c r="D263" s="220" t="s">
        <v>142</v>
      </c>
      <c r="E263" s="221" t="s">
        <v>19</v>
      </c>
      <c r="F263" s="222" t="s">
        <v>645</v>
      </c>
      <c r="G263" s="219"/>
      <c r="H263" s="223">
        <v>2.9870000000000001</v>
      </c>
      <c r="I263" s="224"/>
      <c r="J263" s="219"/>
      <c r="K263" s="219"/>
      <c r="L263" s="225"/>
      <c r="M263" s="226"/>
      <c r="N263" s="227"/>
      <c r="O263" s="227"/>
      <c r="P263" s="227"/>
      <c r="Q263" s="227"/>
      <c r="R263" s="227"/>
      <c r="S263" s="227"/>
      <c r="T263" s="228"/>
      <c r="U263" s="13"/>
      <c r="V263" s="13"/>
      <c r="W263" s="13"/>
      <c r="X263" s="13"/>
      <c r="Y263" s="13"/>
      <c r="Z263" s="13"/>
      <c r="AA263" s="13"/>
      <c r="AB263" s="13"/>
      <c r="AC263" s="13"/>
      <c r="AD263" s="13"/>
      <c r="AE263" s="13"/>
      <c r="AT263" s="229" t="s">
        <v>142</v>
      </c>
      <c r="AU263" s="229" t="s">
        <v>79</v>
      </c>
      <c r="AV263" s="13" t="s">
        <v>79</v>
      </c>
      <c r="AW263" s="13" t="s">
        <v>31</v>
      </c>
      <c r="AX263" s="13" t="s">
        <v>69</v>
      </c>
      <c r="AY263" s="229" t="s">
        <v>133</v>
      </c>
    </row>
    <row r="264" s="13" customFormat="1">
      <c r="A264" s="13"/>
      <c r="B264" s="218"/>
      <c r="C264" s="219"/>
      <c r="D264" s="220" t="s">
        <v>142</v>
      </c>
      <c r="E264" s="221" t="s">
        <v>19</v>
      </c>
      <c r="F264" s="222" t="s">
        <v>646</v>
      </c>
      <c r="G264" s="219"/>
      <c r="H264" s="223">
        <v>15.553000000000001</v>
      </c>
      <c r="I264" s="224"/>
      <c r="J264" s="219"/>
      <c r="K264" s="219"/>
      <c r="L264" s="225"/>
      <c r="M264" s="226"/>
      <c r="N264" s="227"/>
      <c r="O264" s="227"/>
      <c r="P264" s="227"/>
      <c r="Q264" s="227"/>
      <c r="R264" s="227"/>
      <c r="S264" s="227"/>
      <c r="T264" s="228"/>
      <c r="U264" s="13"/>
      <c r="V264" s="13"/>
      <c r="W264" s="13"/>
      <c r="X264" s="13"/>
      <c r="Y264" s="13"/>
      <c r="Z264" s="13"/>
      <c r="AA264" s="13"/>
      <c r="AB264" s="13"/>
      <c r="AC264" s="13"/>
      <c r="AD264" s="13"/>
      <c r="AE264" s="13"/>
      <c r="AT264" s="229" t="s">
        <v>142</v>
      </c>
      <c r="AU264" s="229" t="s">
        <v>79</v>
      </c>
      <c r="AV264" s="13" t="s">
        <v>79</v>
      </c>
      <c r="AW264" s="13" t="s">
        <v>31</v>
      </c>
      <c r="AX264" s="13" t="s">
        <v>69</v>
      </c>
      <c r="AY264" s="229" t="s">
        <v>133</v>
      </c>
    </row>
    <row r="265" s="14" customFormat="1">
      <c r="A265" s="14"/>
      <c r="B265" s="230"/>
      <c r="C265" s="231"/>
      <c r="D265" s="220" t="s">
        <v>142</v>
      </c>
      <c r="E265" s="232" t="s">
        <v>19</v>
      </c>
      <c r="F265" s="233" t="s">
        <v>144</v>
      </c>
      <c r="G265" s="231"/>
      <c r="H265" s="234">
        <v>18.539999999999999</v>
      </c>
      <c r="I265" s="235"/>
      <c r="J265" s="231"/>
      <c r="K265" s="231"/>
      <c r="L265" s="236"/>
      <c r="M265" s="237"/>
      <c r="N265" s="238"/>
      <c r="O265" s="238"/>
      <c r="P265" s="238"/>
      <c r="Q265" s="238"/>
      <c r="R265" s="238"/>
      <c r="S265" s="238"/>
      <c r="T265" s="239"/>
      <c r="U265" s="14"/>
      <c r="V265" s="14"/>
      <c r="W265" s="14"/>
      <c r="X265" s="14"/>
      <c r="Y265" s="14"/>
      <c r="Z265" s="14"/>
      <c r="AA265" s="14"/>
      <c r="AB265" s="14"/>
      <c r="AC265" s="14"/>
      <c r="AD265" s="14"/>
      <c r="AE265" s="14"/>
      <c r="AT265" s="240" t="s">
        <v>142</v>
      </c>
      <c r="AU265" s="240" t="s">
        <v>79</v>
      </c>
      <c r="AV265" s="14" t="s">
        <v>140</v>
      </c>
      <c r="AW265" s="14" t="s">
        <v>31</v>
      </c>
      <c r="AX265" s="14" t="s">
        <v>77</v>
      </c>
      <c r="AY265" s="240" t="s">
        <v>133</v>
      </c>
    </row>
    <row r="266" s="2" customFormat="1" ht="37.8" customHeight="1">
      <c r="A266" s="39"/>
      <c r="B266" s="40"/>
      <c r="C266" s="205" t="s">
        <v>366</v>
      </c>
      <c r="D266" s="205" t="s">
        <v>135</v>
      </c>
      <c r="E266" s="206" t="s">
        <v>647</v>
      </c>
      <c r="F266" s="207" t="s">
        <v>638</v>
      </c>
      <c r="G266" s="208" t="s">
        <v>138</v>
      </c>
      <c r="H266" s="209">
        <v>38.100000000000001</v>
      </c>
      <c r="I266" s="210"/>
      <c r="J266" s="211">
        <f>ROUND(I266*H266,2)</f>
        <v>0</v>
      </c>
      <c r="K266" s="207" t="s">
        <v>139</v>
      </c>
      <c r="L266" s="45"/>
      <c r="M266" s="212" t="s">
        <v>19</v>
      </c>
      <c r="N266" s="213" t="s">
        <v>40</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140</v>
      </c>
      <c r="AT266" s="216" t="s">
        <v>135</v>
      </c>
      <c r="AU266" s="216" t="s">
        <v>79</v>
      </c>
      <c r="AY266" s="18" t="s">
        <v>133</v>
      </c>
      <c r="BE266" s="217">
        <f>IF(N266="základní",J266,0)</f>
        <v>0</v>
      </c>
      <c r="BF266" s="217">
        <f>IF(N266="snížená",J266,0)</f>
        <v>0</v>
      </c>
      <c r="BG266" s="217">
        <f>IF(N266="zákl. přenesená",J266,0)</f>
        <v>0</v>
      </c>
      <c r="BH266" s="217">
        <f>IF(N266="sníž. přenesená",J266,0)</f>
        <v>0</v>
      </c>
      <c r="BI266" s="217">
        <f>IF(N266="nulová",J266,0)</f>
        <v>0</v>
      </c>
      <c r="BJ266" s="18" t="s">
        <v>77</v>
      </c>
      <c r="BK266" s="217">
        <f>ROUND(I266*H266,2)</f>
        <v>0</v>
      </c>
      <c r="BL266" s="18" t="s">
        <v>140</v>
      </c>
      <c r="BM266" s="216" t="s">
        <v>648</v>
      </c>
    </row>
    <row r="267" s="2" customFormat="1">
      <c r="A267" s="39"/>
      <c r="B267" s="40"/>
      <c r="C267" s="41"/>
      <c r="D267" s="220" t="s">
        <v>416</v>
      </c>
      <c r="E267" s="41"/>
      <c r="F267" s="254" t="s">
        <v>649</v>
      </c>
      <c r="G267" s="41"/>
      <c r="H267" s="41"/>
      <c r="I267" s="243"/>
      <c r="J267" s="41"/>
      <c r="K267" s="41"/>
      <c r="L267" s="45"/>
      <c r="M267" s="244"/>
      <c r="N267" s="245"/>
      <c r="O267" s="85"/>
      <c r="P267" s="85"/>
      <c r="Q267" s="85"/>
      <c r="R267" s="85"/>
      <c r="S267" s="85"/>
      <c r="T267" s="86"/>
      <c r="U267" s="39"/>
      <c r="V267" s="39"/>
      <c r="W267" s="39"/>
      <c r="X267" s="39"/>
      <c r="Y267" s="39"/>
      <c r="Z267" s="39"/>
      <c r="AA267" s="39"/>
      <c r="AB267" s="39"/>
      <c r="AC267" s="39"/>
      <c r="AD267" s="39"/>
      <c r="AE267" s="39"/>
      <c r="AT267" s="18" t="s">
        <v>416</v>
      </c>
      <c r="AU267" s="18" t="s">
        <v>79</v>
      </c>
    </row>
    <row r="268" s="13" customFormat="1">
      <c r="A268" s="13"/>
      <c r="B268" s="218"/>
      <c r="C268" s="219"/>
      <c r="D268" s="220" t="s">
        <v>142</v>
      </c>
      <c r="E268" s="221" t="s">
        <v>19</v>
      </c>
      <c r="F268" s="222" t="s">
        <v>650</v>
      </c>
      <c r="G268" s="219"/>
      <c r="H268" s="223">
        <v>23.5</v>
      </c>
      <c r="I268" s="224"/>
      <c r="J268" s="219"/>
      <c r="K268" s="219"/>
      <c r="L268" s="225"/>
      <c r="M268" s="226"/>
      <c r="N268" s="227"/>
      <c r="O268" s="227"/>
      <c r="P268" s="227"/>
      <c r="Q268" s="227"/>
      <c r="R268" s="227"/>
      <c r="S268" s="227"/>
      <c r="T268" s="228"/>
      <c r="U268" s="13"/>
      <c r="V268" s="13"/>
      <c r="W268" s="13"/>
      <c r="X268" s="13"/>
      <c r="Y268" s="13"/>
      <c r="Z268" s="13"/>
      <c r="AA268" s="13"/>
      <c r="AB268" s="13"/>
      <c r="AC268" s="13"/>
      <c r="AD268" s="13"/>
      <c r="AE268" s="13"/>
      <c r="AT268" s="229" t="s">
        <v>142</v>
      </c>
      <c r="AU268" s="229" t="s">
        <v>79</v>
      </c>
      <c r="AV268" s="13" t="s">
        <v>79</v>
      </c>
      <c r="AW268" s="13" t="s">
        <v>31</v>
      </c>
      <c r="AX268" s="13" t="s">
        <v>69</v>
      </c>
      <c r="AY268" s="229" t="s">
        <v>133</v>
      </c>
    </row>
    <row r="269" s="13" customFormat="1">
      <c r="A269" s="13"/>
      <c r="B269" s="218"/>
      <c r="C269" s="219"/>
      <c r="D269" s="220" t="s">
        <v>142</v>
      </c>
      <c r="E269" s="221" t="s">
        <v>19</v>
      </c>
      <c r="F269" s="222" t="s">
        <v>651</v>
      </c>
      <c r="G269" s="219"/>
      <c r="H269" s="223">
        <v>14.6</v>
      </c>
      <c r="I269" s="224"/>
      <c r="J269" s="219"/>
      <c r="K269" s="219"/>
      <c r="L269" s="225"/>
      <c r="M269" s="226"/>
      <c r="N269" s="227"/>
      <c r="O269" s="227"/>
      <c r="P269" s="227"/>
      <c r="Q269" s="227"/>
      <c r="R269" s="227"/>
      <c r="S269" s="227"/>
      <c r="T269" s="228"/>
      <c r="U269" s="13"/>
      <c r="V269" s="13"/>
      <c r="W269" s="13"/>
      <c r="X269" s="13"/>
      <c r="Y269" s="13"/>
      <c r="Z269" s="13"/>
      <c r="AA269" s="13"/>
      <c r="AB269" s="13"/>
      <c r="AC269" s="13"/>
      <c r="AD269" s="13"/>
      <c r="AE269" s="13"/>
      <c r="AT269" s="229" t="s">
        <v>142</v>
      </c>
      <c r="AU269" s="229" t="s">
        <v>79</v>
      </c>
      <c r="AV269" s="13" t="s">
        <v>79</v>
      </c>
      <c r="AW269" s="13" t="s">
        <v>31</v>
      </c>
      <c r="AX269" s="13" t="s">
        <v>69</v>
      </c>
      <c r="AY269" s="229" t="s">
        <v>133</v>
      </c>
    </row>
    <row r="270" s="14" customFormat="1">
      <c r="A270" s="14"/>
      <c r="B270" s="230"/>
      <c r="C270" s="231"/>
      <c r="D270" s="220" t="s">
        <v>142</v>
      </c>
      <c r="E270" s="232" t="s">
        <v>19</v>
      </c>
      <c r="F270" s="233" t="s">
        <v>144</v>
      </c>
      <c r="G270" s="231"/>
      <c r="H270" s="234">
        <v>38.100000000000001</v>
      </c>
      <c r="I270" s="235"/>
      <c r="J270" s="231"/>
      <c r="K270" s="231"/>
      <c r="L270" s="236"/>
      <c r="M270" s="237"/>
      <c r="N270" s="238"/>
      <c r="O270" s="238"/>
      <c r="P270" s="238"/>
      <c r="Q270" s="238"/>
      <c r="R270" s="238"/>
      <c r="S270" s="238"/>
      <c r="T270" s="239"/>
      <c r="U270" s="14"/>
      <c r="V270" s="14"/>
      <c r="W270" s="14"/>
      <c r="X270" s="14"/>
      <c r="Y270" s="14"/>
      <c r="Z270" s="14"/>
      <c r="AA270" s="14"/>
      <c r="AB270" s="14"/>
      <c r="AC270" s="14"/>
      <c r="AD270" s="14"/>
      <c r="AE270" s="14"/>
      <c r="AT270" s="240" t="s">
        <v>142</v>
      </c>
      <c r="AU270" s="240" t="s">
        <v>79</v>
      </c>
      <c r="AV270" s="14" t="s">
        <v>140</v>
      </c>
      <c r="AW270" s="14" t="s">
        <v>31</v>
      </c>
      <c r="AX270" s="14" t="s">
        <v>77</v>
      </c>
      <c r="AY270" s="240" t="s">
        <v>133</v>
      </c>
    </row>
    <row r="271" s="2" customFormat="1" ht="24.15" customHeight="1">
      <c r="A271" s="39"/>
      <c r="B271" s="40"/>
      <c r="C271" s="255" t="s">
        <v>652</v>
      </c>
      <c r="D271" s="255" t="s">
        <v>433</v>
      </c>
      <c r="E271" s="256" t="s">
        <v>653</v>
      </c>
      <c r="F271" s="257" t="s">
        <v>654</v>
      </c>
      <c r="G271" s="258" t="s">
        <v>138</v>
      </c>
      <c r="H271" s="259">
        <v>24.204999999999998</v>
      </c>
      <c r="I271" s="260"/>
      <c r="J271" s="261">
        <f>ROUND(I271*H271,2)</f>
        <v>0</v>
      </c>
      <c r="K271" s="257" t="s">
        <v>19</v>
      </c>
      <c r="L271" s="262"/>
      <c r="M271" s="263" t="s">
        <v>19</v>
      </c>
      <c r="N271" s="264" t="s">
        <v>40</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175</v>
      </c>
      <c r="AT271" s="216" t="s">
        <v>433</v>
      </c>
      <c r="AU271" s="216" t="s">
        <v>79</v>
      </c>
      <c r="AY271" s="18" t="s">
        <v>133</v>
      </c>
      <c r="BE271" s="217">
        <f>IF(N271="základní",J271,0)</f>
        <v>0</v>
      </c>
      <c r="BF271" s="217">
        <f>IF(N271="snížená",J271,0)</f>
        <v>0</v>
      </c>
      <c r="BG271" s="217">
        <f>IF(N271="zákl. přenesená",J271,0)</f>
        <v>0</v>
      </c>
      <c r="BH271" s="217">
        <f>IF(N271="sníž. přenesená",J271,0)</f>
        <v>0</v>
      </c>
      <c r="BI271" s="217">
        <f>IF(N271="nulová",J271,0)</f>
        <v>0</v>
      </c>
      <c r="BJ271" s="18" t="s">
        <v>77</v>
      </c>
      <c r="BK271" s="217">
        <f>ROUND(I271*H271,2)</f>
        <v>0</v>
      </c>
      <c r="BL271" s="18" t="s">
        <v>140</v>
      </c>
      <c r="BM271" s="216" t="s">
        <v>655</v>
      </c>
    </row>
    <row r="272" s="13" customFormat="1">
      <c r="A272" s="13"/>
      <c r="B272" s="218"/>
      <c r="C272" s="219"/>
      <c r="D272" s="220" t="s">
        <v>142</v>
      </c>
      <c r="E272" s="221" t="s">
        <v>19</v>
      </c>
      <c r="F272" s="222" t="s">
        <v>656</v>
      </c>
      <c r="G272" s="219"/>
      <c r="H272" s="223">
        <v>24.204999999999998</v>
      </c>
      <c r="I272" s="224"/>
      <c r="J272" s="219"/>
      <c r="K272" s="219"/>
      <c r="L272" s="225"/>
      <c r="M272" s="226"/>
      <c r="N272" s="227"/>
      <c r="O272" s="227"/>
      <c r="P272" s="227"/>
      <c r="Q272" s="227"/>
      <c r="R272" s="227"/>
      <c r="S272" s="227"/>
      <c r="T272" s="228"/>
      <c r="U272" s="13"/>
      <c r="V272" s="13"/>
      <c r="W272" s="13"/>
      <c r="X272" s="13"/>
      <c r="Y272" s="13"/>
      <c r="Z272" s="13"/>
      <c r="AA272" s="13"/>
      <c r="AB272" s="13"/>
      <c r="AC272" s="13"/>
      <c r="AD272" s="13"/>
      <c r="AE272" s="13"/>
      <c r="AT272" s="229" t="s">
        <v>142</v>
      </c>
      <c r="AU272" s="229" t="s">
        <v>79</v>
      </c>
      <c r="AV272" s="13" t="s">
        <v>79</v>
      </c>
      <c r="AW272" s="13" t="s">
        <v>31</v>
      </c>
      <c r="AX272" s="13" t="s">
        <v>69</v>
      </c>
      <c r="AY272" s="229" t="s">
        <v>133</v>
      </c>
    </row>
    <row r="273" s="14" customFormat="1">
      <c r="A273" s="14"/>
      <c r="B273" s="230"/>
      <c r="C273" s="231"/>
      <c r="D273" s="220" t="s">
        <v>142</v>
      </c>
      <c r="E273" s="232" t="s">
        <v>19</v>
      </c>
      <c r="F273" s="233" t="s">
        <v>144</v>
      </c>
      <c r="G273" s="231"/>
      <c r="H273" s="234">
        <v>24.204999999999998</v>
      </c>
      <c r="I273" s="235"/>
      <c r="J273" s="231"/>
      <c r="K273" s="231"/>
      <c r="L273" s="236"/>
      <c r="M273" s="237"/>
      <c r="N273" s="238"/>
      <c r="O273" s="238"/>
      <c r="P273" s="238"/>
      <c r="Q273" s="238"/>
      <c r="R273" s="238"/>
      <c r="S273" s="238"/>
      <c r="T273" s="239"/>
      <c r="U273" s="14"/>
      <c r="V273" s="14"/>
      <c r="W273" s="14"/>
      <c r="X273" s="14"/>
      <c r="Y273" s="14"/>
      <c r="Z273" s="14"/>
      <c r="AA273" s="14"/>
      <c r="AB273" s="14"/>
      <c r="AC273" s="14"/>
      <c r="AD273" s="14"/>
      <c r="AE273" s="14"/>
      <c r="AT273" s="240" t="s">
        <v>142</v>
      </c>
      <c r="AU273" s="240" t="s">
        <v>79</v>
      </c>
      <c r="AV273" s="14" t="s">
        <v>140</v>
      </c>
      <c r="AW273" s="14" t="s">
        <v>31</v>
      </c>
      <c r="AX273" s="14" t="s">
        <v>77</v>
      </c>
      <c r="AY273" s="240" t="s">
        <v>133</v>
      </c>
    </row>
    <row r="274" s="2" customFormat="1" ht="24.15" customHeight="1">
      <c r="A274" s="39"/>
      <c r="B274" s="40"/>
      <c r="C274" s="255" t="s">
        <v>657</v>
      </c>
      <c r="D274" s="255" t="s">
        <v>433</v>
      </c>
      <c r="E274" s="256" t="s">
        <v>658</v>
      </c>
      <c r="F274" s="257" t="s">
        <v>659</v>
      </c>
      <c r="G274" s="258" t="s">
        <v>138</v>
      </c>
      <c r="H274" s="259">
        <v>15.038</v>
      </c>
      <c r="I274" s="260"/>
      <c r="J274" s="261">
        <f>ROUND(I274*H274,2)</f>
        <v>0</v>
      </c>
      <c r="K274" s="257" t="s">
        <v>19</v>
      </c>
      <c r="L274" s="262"/>
      <c r="M274" s="263" t="s">
        <v>19</v>
      </c>
      <c r="N274" s="264"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175</v>
      </c>
      <c r="AT274" s="216" t="s">
        <v>433</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140</v>
      </c>
      <c r="BM274" s="216" t="s">
        <v>660</v>
      </c>
    </row>
    <row r="275" s="13" customFormat="1">
      <c r="A275" s="13"/>
      <c r="B275" s="218"/>
      <c r="C275" s="219"/>
      <c r="D275" s="220" t="s">
        <v>142</v>
      </c>
      <c r="E275" s="221" t="s">
        <v>19</v>
      </c>
      <c r="F275" s="222" t="s">
        <v>661</v>
      </c>
      <c r="G275" s="219"/>
      <c r="H275" s="223">
        <v>15.038</v>
      </c>
      <c r="I275" s="224"/>
      <c r="J275" s="219"/>
      <c r="K275" s="219"/>
      <c r="L275" s="225"/>
      <c r="M275" s="226"/>
      <c r="N275" s="227"/>
      <c r="O275" s="227"/>
      <c r="P275" s="227"/>
      <c r="Q275" s="227"/>
      <c r="R275" s="227"/>
      <c r="S275" s="227"/>
      <c r="T275" s="228"/>
      <c r="U275" s="13"/>
      <c r="V275" s="13"/>
      <c r="W275" s="13"/>
      <c r="X275" s="13"/>
      <c r="Y275" s="13"/>
      <c r="Z275" s="13"/>
      <c r="AA275" s="13"/>
      <c r="AB275" s="13"/>
      <c r="AC275" s="13"/>
      <c r="AD275" s="13"/>
      <c r="AE275" s="13"/>
      <c r="AT275" s="229" t="s">
        <v>142</v>
      </c>
      <c r="AU275" s="229" t="s">
        <v>79</v>
      </c>
      <c r="AV275" s="13" t="s">
        <v>79</v>
      </c>
      <c r="AW275" s="13" t="s">
        <v>31</v>
      </c>
      <c r="AX275" s="13" t="s">
        <v>69</v>
      </c>
      <c r="AY275" s="229" t="s">
        <v>133</v>
      </c>
    </row>
    <row r="276" s="14" customFormat="1">
      <c r="A276" s="14"/>
      <c r="B276" s="230"/>
      <c r="C276" s="231"/>
      <c r="D276" s="220" t="s">
        <v>142</v>
      </c>
      <c r="E276" s="232" t="s">
        <v>19</v>
      </c>
      <c r="F276" s="233" t="s">
        <v>144</v>
      </c>
      <c r="G276" s="231"/>
      <c r="H276" s="234">
        <v>15.038</v>
      </c>
      <c r="I276" s="235"/>
      <c r="J276" s="231"/>
      <c r="K276" s="231"/>
      <c r="L276" s="236"/>
      <c r="M276" s="237"/>
      <c r="N276" s="238"/>
      <c r="O276" s="238"/>
      <c r="P276" s="238"/>
      <c r="Q276" s="238"/>
      <c r="R276" s="238"/>
      <c r="S276" s="238"/>
      <c r="T276" s="239"/>
      <c r="U276" s="14"/>
      <c r="V276" s="14"/>
      <c r="W276" s="14"/>
      <c r="X276" s="14"/>
      <c r="Y276" s="14"/>
      <c r="Z276" s="14"/>
      <c r="AA276" s="14"/>
      <c r="AB276" s="14"/>
      <c r="AC276" s="14"/>
      <c r="AD276" s="14"/>
      <c r="AE276" s="14"/>
      <c r="AT276" s="240" t="s">
        <v>142</v>
      </c>
      <c r="AU276" s="240" t="s">
        <v>79</v>
      </c>
      <c r="AV276" s="14" t="s">
        <v>140</v>
      </c>
      <c r="AW276" s="14" t="s">
        <v>31</v>
      </c>
      <c r="AX276" s="14" t="s">
        <v>77</v>
      </c>
      <c r="AY276" s="240" t="s">
        <v>133</v>
      </c>
    </row>
    <row r="277" s="2" customFormat="1" ht="37.8" customHeight="1">
      <c r="A277" s="39"/>
      <c r="B277" s="40"/>
      <c r="C277" s="205" t="s">
        <v>662</v>
      </c>
      <c r="D277" s="205" t="s">
        <v>135</v>
      </c>
      <c r="E277" s="206" t="s">
        <v>663</v>
      </c>
      <c r="F277" s="207" t="s">
        <v>638</v>
      </c>
      <c r="G277" s="208" t="s">
        <v>138</v>
      </c>
      <c r="H277" s="209">
        <v>2.7000000000000002</v>
      </c>
      <c r="I277" s="210"/>
      <c r="J277" s="211">
        <f>ROUND(I277*H277,2)</f>
        <v>0</v>
      </c>
      <c r="K277" s="207" t="s">
        <v>139</v>
      </c>
      <c r="L277" s="45"/>
      <c r="M277" s="212" t="s">
        <v>19</v>
      </c>
      <c r="N277" s="213" t="s">
        <v>40</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140</v>
      </c>
      <c r="AT277" s="216" t="s">
        <v>135</v>
      </c>
      <c r="AU277" s="216" t="s">
        <v>79</v>
      </c>
      <c r="AY277" s="18" t="s">
        <v>133</v>
      </c>
      <c r="BE277" s="217">
        <f>IF(N277="základní",J277,0)</f>
        <v>0</v>
      </c>
      <c r="BF277" s="217">
        <f>IF(N277="snížená",J277,0)</f>
        <v>0</v>
      </c>
      <c r="BG277" s="217">
        <f>IF(N277="zákl. přenesená",J277,0)</f>
        <v>0</v>
      </c>
      <c r="BH277" s="217">
        <f>IF(N277="sníž. přenesená",J277,0)</f>
        <v>0</v>
      </c>
      <c r="BI277" s="217">
        <f>IF(N277="nulová",J277,0)</f>
        <v>0</v>
      </c>
      <c r="BJ277" s="18" t="s">
        <v>77</v>
      </c>
      <c r="BK277" s="217">
        <f>ROUND(I277*H277,2)</f>
        <v>0</v>
      </c>
      <c r="BL277" s="18" t="s">
        <v>140</v>
      </c>
      <c r="BM277" s="216" t="s">
        <v>664</v>
      </c>
    </row>
    <row r="278" s="2" customFormat="1">
      <c r="A278" s="39"/>
      <c r="B278" s="40"/>
      <c r="C278" s="41"/>
      <c r="D278" s="220" t="s">
        <v>416</v>
      </c>
      <c r="E278" s="41"/>
      <c r="F278" s="254" t="s">
        <v>665</v>
      </c>
      <c r="G278" s="41"/>
      <c r="H278" s="41"/>
      <c r="I278" s="243"/>
      <c r="J278" s="41"/>
      <c r="K278" s="41"/>
      <c r="L278" s="45"/>
      <c r="M278" s="244"/>
      <c r="N278" s="245"/>
      <c r="O278" s="85"/>
      <c r="P278" s="85"/>
      <c r="Q278" s="85"/>
      <c r="R278" s="85"/>
      <c r="S278" s="85"/>
      <c r="T278" s="86"/>
      <c r="U278" s="39"/>
      <c r="V278" s="39"/>
      <c r="W278" s="39"/>
      <c r="X278" s="39"/>
      <c r="Y278" s="39"/>
      <c r="Z278" s="39"/>
      <c r="AA278" s="39"/>
      <c r="AB278" s="39"/>
      <c r="AC278" s="39"/>
      <c r="AD278" s="39"/>
      <c r="AE278" s="39"/>
      <c r="AT278" s="18" t="s">
        <v>416</v>
      </c>
      <c r="AU278" s="18" t="s">
        <v>79</v>
      </c>
    </row>
    <row r="279" s="13" customFormat="1">
      <c r="A279" s="13"/>
      <c r="B279" s="218"/>
      <c r="C279" s="219"/>
      <c r="D279" s="220" t="s">
        <v>142</v>
      </c>
      <c r="E279" s="221" t="s">
        <v>19</v>
      </c>
      <c r="F279" s="222" t="s">
        <v>666</v>
      </c>
      <c r="G279" s="219"/>
      <c r="H279" s="223">
        <v>2.7000000000000002</v>
      </c>
      <c r="I279" s="224"/>
      <c r="J279" s="219"/>
      <c r="K279" s="219"/>
      <c r="L279" s="225"/>
      <c r="M279" s="226"/>
      <c r="N279" s="227"/>
      <c r="O279" s="227"/>
      <c r="P279" s="227"/>
      <c r="Q279" s="227"/>
      <c r="R279" s="227"/>
      <c r="S279" s="227"/>
      <c r="T279" s="228"/>
      <c r="U279" s="13"/>
      <c r="V279" s="13"/>
      <c r="W279" s="13"/>
      <c r="X279" s="13"/>
      <c r="Y279" s="13"/>
      <c r="Z279" s="13"/>
      <c r="AA279" s="13"/>
      <c r="AB279" s="13"/>
      <c r="AC279" s="13"/>
      <c r="AD279" s="13"/>
      <c r="AE279" s="13"/>
      <c r="AT279" s="229" t="s">
        <v>142</v>
      </c>
      <c r="AU279" s="229" t="s">
        <v>79</v>
      </c>
      <c r="AV279" s="13" t="s">
        <v>79</v>
      </c>
      <c r="AW279" s="13" t="s">
        <v>31</v>
      </c>
      <c r="AX279" s="13" t="s">
        <v>69</v>
      </c>
      <c r="AY279" s="229" t="s">
        <v>133</v>
      </c>
    </row>
    <row r="280" s="14" customFormat="1">
      <c r="A280" s="14"/>
      <c r="B280" s="230"/>
      <c r="C280" s="231"/>
      <c r="D280" s="220" t="s">
        <v>142</v>
      </c>
      <c r="E280" s="232" t="s">
        <v>19</v>
      </c>
      <c r="F280" s="233" t="s">
        <v>144</v>
      </c>
      <c r="G280" s="231"/>
      <c r="H280" s="234">
        <v>2.7000000000000002</v>
      </c>
      <c r="I280" s="235"/>
      <c r="J280" s="231"/>
      <c r="K280" s="231"/>
      <c r="L280" s="236"/>
      <c r="M280" s="237"/>
      <c r="N280" s="238"/>
      <c r="O280" s="238"/>
      <c r="P280" s="238"/>
      <c r="Q280" s="238"/>
      <c r="R280" s="238"/>
      <c r="S280" s="238"/>
      <c r="T280" s="239"/>
      <c r="U280" s="14"/>
      <c r="V280" s="14"/>
      <c r="W280" s="14"/>
      <c r="X280" s="14"/>
      <c r="Y280" s="14"/>
      <c r="Z280" s="14"/>
      <c r="AA280" s="14"/>
      <c r="AB280" s="14"/>
      <c r="AC280" s="14"/>
      <c r="AD280" s="14"/>
      <c r="AE280" s="14"/>
      <c r="AT280" s="240" t="s">
        <v>142</v>
      </c>
      <c r="AU280" s="240" t="s">
        <v>79</v>
      </c>
      <c r="AV280" s="14" t="s">
        <v>140</v>
      </c>
      <c r="AW280" s="14" t="s">
        <v>31</v>
      </c>
      <c r="AX280" s="14" t="s">
        <v>77</v>
      </c>
      <c r="AY280" s="240" t="s">
        <v>133</v>
      </c>
    </row>
    <row r="281" s="2" customFormat="1" ht="37.8" customHeight="1">
      <c r="A281" s="39"/>
      <c r="B281" s="40"/>
      <c r="C281" s="205" t="s">
        <v>667</v>
      </c>
      <c r="D281" s="205" t="s">
        <v>135</v>
      </c>
      <c r="E281" s="206" t="s">
        <v>668</v>
      </c>
      <c r="F281" s="207" t="s">
        <v>638</v>
      </c>
      <c r="G281" s="208" t="s">
        <v>138</v>
      </c>
      <c r="H281" s="209">
        <v>9.6999999999999993</v>
      </c>
      <c r="I281" s="210"/>
      <c r="J281" s="211">
        <f>ROUND(I281*H281,2)</f>
        <v>0</v>
      </c>
      <c r="K281" s="207" t="s">
        <v>139</v>
      </c>
      <c r="L281" s="45"/>
      <c r="M281" s="212" t="s">
        <v>19</v>
      </c>
      <c r="N281" s="213" t="s">
        <v>40</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140</v>
      </c>
      <c r="AT281" s="216" t="s">
        <v>135</v>
      </c>
      <c r="AU281" s="216" t="s">
        <v>79</v>
      </c>
      <c r="AY281" s="18" t="s">
        <v>133</v>
      </c>
      <c r="BE281" s="217">
        <f>IF(N281="základní",J281,0)</f>
        <v>0</v>
      </c>
      <c r="BF281" s="217">
        <f>IF(N281="snížená",J281,0)</f>
        <v>0</v>
      </c>
      <c r="BG281" s="217">
        <f>IF(N281="zákl. přenesená",J281,0)</f>
        <v>0</v>
      </c>
      <c r="BH281" s="217">
        <f>IF(N281="sníž. přenesená",J281,0)</f>
        <v>0</v>
      </c>
      <c r="BI281" s="217">
        <f>IF(N281="nulová",J281,0)</f>
        <v>0</v>
      </c>
      <c r="BJ281" s="18" t="s">
        <v>77</v>
      </c>
      <c r="BK281" s="217">
        <f>ROUND(I281*H281,2)</f>
        <v>0</v>
      </c>
      <c r="BL281" s="18" t="s">
        <v>140</v>
      </c>
      <c r="BM281" s="216" t="s">
        <v>669</v>
      </c>
    </row>
    <row r="282" s="2" customFormat="1">
      <c r="A282" s="39"/>
      <c r="B282" s="40"/>
      <c r="C282" s="41"/>
      <c r="D282" s="220" t="s">
        <v>416</v>
      </c>
      <c r="E282" s="41"/>
      <c r="F282" s="254" t="s">
        <v>670</v>
      </c>
      <c r="G282" s="41"/>
      <c r="H282" s="41"/>
      <c r="I282" s="243"/>
      <c r="J282" s="41"/>
      <c r="K282" s="41"/>
      <c r="L282" s="45"/>
      <c r="M282" s="244"/>
      <c r="N282" s="245"/>
      <c r="O282" s="85"/>
      <c r="P282" s="85"/>
      <c r="Q282" s="85"/>
      <c r="R282" s="85"/>
      <c r="S282" s="85"/>
      <c r="T282" s="86"/>
      <c r="U282" s="39"/>
      <c r="V282" s="39"/>
      <c r="W282" s="39"/>
      <c r="X282" s="39"/>
      <c r="Y282" s="39"/>
      <c r="Z282" s="39"/>
      <c r="AA282" s="39"/>
      <c r="AB282" s="39"/>
      <c r="AC282" s="39"/>
      <c r="AD282" s="39"/>
      <c r="AE282" s="39"/>
      <c r="AT282" s="18" t="s">
        <v>416</v>
      </c>
      <c r="AU282" s="18" t="s">
        <v>79</v>
      </c>
    </row>
    <row r="283" s="13" customFormat="1">
      <c r="A283" s="13"/>
      <c r="B283" s="218"/>
      <c r="C283" s="219"/>
      <c r="D283" s="220" t="s">
        <v>142</v>
      </c>
      <c r="E283" s="221" t="s">
        <v>19</v>
      </c>
      <c r="F283" s="222" t="s">
        <v>671</v>
      </c>
      <c r="G283" s="219"/>
      <c r="H283" s="223">
        <v>9.6999999999999993</v>
      </c>
      <c r="I283" s="224"/>
      <c r="J283" s="219"/>
      <c r="K283" s="219"/>
      <c r="L283" s="225"/>
      <c r="M283" s="226"/>
      <c r="N283" s="227"/>
      <c r="O283" s="227"/>
      <c r="P283" s="227"/>
      <c r="Q283" s="227"/>
      <c r="R283" s="227"/>
      <c r="S283" s="227"/>
      <c r="T283" s="228"/>
      <c r="U283" s="13"/>
      <c r="V283" s="13"/>
      <c r="W283" s="13"/>
      <c r="X283" s="13"/>
      <c r="Y283" s="13"/>
      <c r="Z283" s="13"/>
      <c r="AA283" s="13"/>
      <c r="AB283" s="13"/>
      <c r="AC283" s="13"/>
      <c r="AD283" s="13"/>
      <c r="AE283" s="13"/>
      <c r="AT283" s="229" t="s">
        <v>142</v>
      </c>
      <c r="AU283" s="229" t="s">
        <v>79</v>
      </c>
      <c r="AV283" s="13" t="s">
        <v>79</v>
      </c>
      <c r="AW283" s="13" t="s">
        <v>31</v>
      </c>
      <c r="AX283" s="13" t="s">
        <v>69</v>
      </c>
      <c r="AY283" s="229" t="s">
        <v>133</v>
      </c>
    </row>
    <row r="284" s="14" customFormat="1">
      <c r="A284" s="14"/>
      <c r="B284" s="230"/>
      <c r="C284" s="231"/>
      <c r="D284" s="220" t="s">
        <v>142</v>
      </c>
      <c r="E284" s="232" t="s">
        <v>19</v>
      </c>
      <c r="F284" s="233" t="s">
        <v>144</v>
      </c>
      <c r="G284" s="231"/>
      <c r="H284" s="234">
        <v>9.6999999999999993</v>
      </c>
      <c r="I284" s="235"/>
      <c r="J284" s="231"/>
      <c r="K284" s="231"/>
      <c r="L284" s="236"/>
      <c r="M284" s="237"/>
      <c r="N284" s="238"/>
      <c r="O284" s="238"/>
      <c r="P284" s="238"/>
      <c r="Q284" s="238"/>
      <c r="R284" s="238"/>
      <c r="S284" s="238"/>
      <c r="T284" s="239"/>
      <c r="U284" s="14"/>
      <c r="V284" s="14"/>
      <c r="W284" s="14"/>
      <c r="X284" s="14"/>
      <c r="Y284" s="14"/>
      <c r="Z284" s="14"/>
      <c r="AA284" s="14"/>
      <c r="AB284" s="14"/>
      <c r="AC284" s="14"/>
      <c r="AD284" s="14"/>
      <c r="AE284" s="14"/>
      <c r="AT284" s="240" t="s">
        <v>142</v>
      </c>
      <c r="AU284" s="240" t="s">
        <v>79</v>
      </c>
      <c r="AV284" s="14" t="s">
        <v>140</v>
      </c>
      <c r="AW284" s="14" t="s">
        <v>31</v>
      </c>
      <c r="AX284" s="14" t="s">
        <v>77</v>
      </c>
      <c r="AY284" s="240" t="s">
        <v>133</v>
      </c>
    </row>
    <row r="285" s="2" customFormat="1" ht="24.15" customHeight="1">
      <c r="A285" s="39"/>
      <c r="B285" s="40"/>
      <c r="C285" s="255" t="s">
        <v>672</v>
      </c>
      <c r="D285" s="255" t="s">
        <v>433</v>
      </c>
      <c r="E285" s="256" t="s">
        <v>673</v>
      </c>
      <c r="F285" s="257" t="s">
        <v>674</v>
      </c>
      <c r="G285" s="258" t="s">
        <v>138</v>
      </c>
      <c r="H285" s="259">
        <v>13.154999999999999</v>
      </c>
      <c r="I285" s="260"/>
      <c r="J285" s="261">
        <f>ROUND(I285*H285,2)</f>
        <v>0</v>
      </c>
      <c r="K285" s="257" t="s">
        <v>19</v>
      </c>
      <c r="L285" s="262"/>
      <c r="M285" s="263" t="s">
        <v>19</v>
      </c>
      <c r="N285" s="264" t="s">
        <v>40</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175</v>
      </c>
      <c r="AT285" s="216" t="s">
        <v>433</v>
      </c>
      <c r="AU285" s="216" t="s">
        <v>79</v>
      </c>
      <c r="AY285" s="18" t="s">
        <v>133</v>
      </c>
      <c r="BE285" s="217">
        <f>IF(N285="základní",J285,0)</f>
        <v>0</v>
      </c>
      <c r="BF285" s="217">
        <f>IF(N285="snížená",J285,0)</f>
        <v>0</v>
      </c>
      <c r="BG285" s="217">
        <f>IF(N285="zákl. přenesená",J285,0)</f>
        <v>0</v>
      </c>
      <c r="BH285" s="217">
        <f>IF(N285="sníž. přenesená",J285,0)</f>
        <v>0</v>
      </c>
      <c r="BI285" s="217">
        <f>IF(N285="nulová",J285,0)</f>
        <v>0</v>
      </c>
      <c r="BJ285" s="18" t="s">
        <v>77</v>
      </c>
      <c r="BK285" s="217">
        <f>ROUND(I285*H285,2)</f>
        <v>0</v>
      </c>
      <c r="BL285" s="18" t="s">
        <v>140</v>
      </c>
      <c r="BM285" s="216" t="s">
        <v>675</v>
      </c>
    </row>
    <row r="286" s="2" customFormat="1" ht="37.8" customHeight="1">
      <c r="A286" s="39"/>
      <c r="B286" s="40"/>
      <c r="C286" s="205" t="s">
        <v>676</v>
      </c>
      <c r="D286" s="205" t="s">
        <v>135</v>
      </c>
      <c r="E286" s="206" t="s">
        <v>677</v>
      </c>
      <c r="F286" s="207" t="s">
        <v>678</v>
      </c>
      <c r="G286" s="208" t="s">
        <v>138</v>
      </c>
      <c r="H286" s="209">
        <v>106.40000000000001</v>
      </c>
      <c r="I286" s="210"/>
      <c r="J286" s="211">
        <f>ROUND(I286*H286,2)</f>
        <v>0</v>
      </c>
      <c r="K286" s="207" t="s">
        <v>139</v>
      </c>
      <c r="L286" s="45"/>
      <c r="M286" s="212" t="s">
        <v>19</v>
      </c>
      <c r="N286" s="213" t="s">
        <v>40</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140</v>
      </c>
      <c r="AT286" s="216" t="s">
        <v>135</v>
      </c>
      <c r="AU286" s="216" t="s">
        <v>79</v>
      </c>
      <c r="AY286" s="18" t="s">
        <v>133</v>
      </c>
      <c r="BE286" s="217">
        <f>IF(N286="základní",J286,0)</f>
        <v>0</v>
      </c>
      <c r="BF286" s="217">
        <f>IF(N286="snížená",J286,0)</f>
        <v>0</v>
      </c>
      <c r="BG286" s="217">
        <f>IF(N286="zákl. přenesená",J286,0)</f>
        <v>0</v>
      </c>
      <c r="BH286" s="217">
        <f>IF(N286="sníž. přenesená",J286,0)</f>
        <v>0</v>
      </c>
      <c r="BI286" s="217">
        <f>IF(N286="nulová",J286,0)</f>
        <v>0</v>
      </c>
      <c r="BJ286" s="18" t="s">
        <v>77</v>
      </c>
      <c r="BK286" s="217">
        <f>ROUND(I286*H286,2)</f>
        <v>0</v>
      </c>
      <c r="BL286" s="18" t="s">
        <v>140</v>
      </c>
      <c r="BM286" s="216" t="s">
        <v>679</v>
      </c>
    </row>
    <row r="287" s="2" customFormat="1">
      <c r="A287" s="39"/>
      <c r="B287" s="40"/>
      <c r="C287" s="41"/>
      <c r="D287" s="220" t="s">
        <v>416</v>
      </c>
      <c r="E287" s="41"/>
      <c r="F287" s="254" t="s">
        <v>680</v>
      </c>
      <c r="G287" s="41"/>
      <c r="H287" s="41"/>
      <c r="I287" s="243"/>
      <c r="J287" s="41"/>
      <c r="K287" s="41"/>
      <c r="L287" s="45"/>
      <c r="M287" s="244"/>
      <c r="N287" s="245"/>
      <c r="O287" s="85"/>
      <c r="P287" s="85"/>
      <c r="Q287" s="85"/>
      <c r="R287" s="85"/>
      <c r="S287" s="85"/>
      <c r="T287" s="86"/>
      <c r="U287" s="39"/>
      <c r="V287" s="39"/>
      <c r="W287" s="39"/>
      <c r="X287" s="39"/>
      <c r="Y287" s="39"/>
      <c r="Z287" s="39"/>
      <c r="AA287" s="39"/>
      <c r="AB287" s="39"/>
      <c r="AC287" s="39"/>
      <c r="AD287" s="39"/>
      <c r="AE287" s="39"/>
      <c r="AT287" s="18" t="s">
        <v>416</v>
      </c>
      <c r="AU287" s="18" t="s">
        <v>79</v>
      </c>
    </row>
    <row r="288" s="13" customFormat="1">
      <c r="A288" s="13"/>
      <c r="B288" s="218"/>
      <c r="C288" s="219"/>
      <c r="D288" s="220" t="s">
        <v>142</v>
      </c>
      <c r="E288" s="221" t="s">
        <v>19</v>
      </c>
      <c r="F288" s="222" t="s">
        <v>551</v>
      </c>
      <c r="G288" s="219"/>
      <c r="H288" s="223">
        <v>106.40000000000001</v>
      </c>
      <c r="I288" s="224"/>
      <c r="J288" s="219"/>
      <c r="K288" s="219"/>
      <c r="L288" s="225"/>
      <c r="M288" s="226"/>
      <c r="N288" s="227"/>
      <c r="O288" s="227"/>
      <c r="P288" s="227"/>
      <c r="Q288" s="227"/>
      <c r="R288" s="227"/>
      <c r="S288" s="227"/>
      <c r="T288" s="228"/>
      <c r="U288" s="13"/>
      <c r="V288" s="13"/>
      <c r="W288" s="13"/>
      <c r="X288" s="13"/>
      <c r="Y288" s="13"/>
      <c r="Z288" s="13"/>
      <c r="AA288" s="13"/>
      <c r="AB288" s="13"/>
      <c r="AC288" s="13"/>
      <c r="AD288" s="13"/>
      <c r="AE288" s="13"/>
      <c r="AT288" s="229" t="s">
        <v>142</v>
      </c>
      <c r="AU288" s="229" t="s">
        <v>79</v>
      </c>
      <c r="AV288" s="13" t="s">
        <v>79</v>
      </c>
      <c r="AW288" s="13" t="s">
        <v>31</v>
      </c>
      <c r="AX288" s="13" t="s">
        <v>69</v>
      </c>
      <c r="AY288" s="229" t="s">
        <v>133</v>
      </c>
    </row>
    <row r="289" s="14" customFormat="1">
      <c r="A289" s="14"/>
      <c r="B289" s="230"/>
      <c r="C289" s="231"/>
      <c r="D289" s="220" t="s">
        <v>142</v>
      </c>
      <c r="E289" s="232" t="s">
        <v>19</v>
      </c>
      <c r="F289" s="233" t="s">
        <v>144</v>
      </c>
      <c r="G289" s="231"/>
      <c r="H289" s="234">
        <v>106.40000000000001</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142</v>
      </c>
      <c r="AU289" s="240" t="s">
        <v>79</v>
      </c>
      <c r="AV289" s="14" t="s">
        <v>140</v>
      </c>
      <c r="AW289" s="14" t="s">
        <v>31</v>
      </c>
      <c r="AX289" s="14" t="s">
        <v>77</v>
      </c>
      <c r="AY289" s="240" t="s">
        <v>133</v>
      </c>
    </row>
    <row r="290" s="2" customFormat="1" ht="24.15" customHeight="1">
      <c r="A290" s="39"/>
      <c r="B290" s="40"/>
      <c r="C290" s="255" t="s">
        <v>681</v>
      </c>
      <c r="D290" s="255" t="s">
        <v>433</v>
      </c>
      <c r="E290" s="256" t="s">
        <v>682</v>
      </c>
      <c r="F290" s="257" t="s">
        <v>683</v>
      </c>
      <c r="G290" s="258" t="s">
        <v>138</v>
      </c>
      <c r="H290" s="259">
        <v>108.52800000000001</v>
      </c>
      <c r="I290" s="260"/>
      <c r="J290" s="261">
        <f>ROUND(I290*H290,2)</f>
        <v>0</v>
      </c>
      <c r="K290" s="257" t="s">
        <v>19</v>
      </c>
      <c r="L290" s="262"/>
      <c r="M290" s="263" t="s">
        <v>19</v>
      </c>
      <c r="N290" s="264" t="s">
        <v>40</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175</v>
      </c>
      <c r="AT290" s="216" t="s">
        <v>433</v>
      </c>
      <c r="AU290" s="216" t="s">
        <v>79</v>
      </c>
      <c r="AY290" s="18" t="s">
        <v>133</v>
      </c>
      <c r="BE290" s="217">
        <f>IF(N290="základní",J290,0)</f>
        <v>0</v>
      </c>
      <c r="BF290" s="217">
        <f>IF(N290="snížená",J290,0)</f>
        <v>0</v>
      </c>
      <c r="BG290" s="217">
        <f>IF(N290="zákl. přenesená",J290,0)</f>
        <v>0</v>
      </c>
      <c r="BH290" s="217">
        <f>IF(N290="sníž. přenesená",J290,0)</f>
        <v>0</v>
      </c>
      <c r="BI290" s="217">
        <f>IF(N290="nulová",J290,0)</f>
        <v>0</v>
      </c>
      <c r="BJ290" s="18" t="s">
        <v>77</v>
      </c>
      <c r="BK290" s="217">
        <f>ROUND(I290*H290,2)</f>
        <v>0</v>
      </c>
      <c r="BL290" s="18" t="s">
        <v>140</v>
      </c>
      <c r="BM290" s="216" t="s">
        <v>684</v>
      </c>
    </row>
    <row r="291" s="13" customFormat="1">
      <c r="A291" s="13"/>
      <c r="B291" s="218"/>
      <c r="C291" s="219"/>
      <c r="D291" s="220" t="s">
        <v>142</v>
      </c>
      <c r="E291" s="221" t="s">
        <v>19</v>
      </c>
      <c r="F291" s="222" t="s">
        <v>685</v>
      </c>
      <c r="G291" s="219"/>
      <c r="H291" s="223">
        <v>108.52800000000001</v>
      </c>
      <c r="I291" s="224"/>
      <c r="J291" s="219"/>
      <c r="K291" s="219"/>
      <c r="L291" s="225"/>
      <c r="M291" s="226"/>
      <c r="N291" s="227"/>
      <c r="O291" s="227"/>
      <c r="P291" s="227"/>
      <c r="Q291" s="227"/>
      <c r="R291" s="227"/>
      <c r="S291" s="227"/>
      <c r="T291" s="228"/>
      <c r="U291" s="13"/>
      <c r="V291" s="13"/>
      <c r="W291" s="13"/>
      <c r="X291" s="13"/>
      <c r="Y291" s="13"/>
      <c r="Z291" s="13"/>
      <c r="AA291" s="13"/>
      <c r="AB291" s="13"/>
      <c r="AC291" s="13"/>
      <c r="AD291" s="13"/>
      <c r="AE291" s="13"/>
      <c r="AT291" s="229" t="s">
        <v>142</v>
      </c>
      <c r="AU291" s="229" t="s">
        <v>79</v>
      </c>
      <c r="AV291" s="13" t="s">
        <v>79</v>
      </c>
      <c r="AW291" s="13" t="s">
        <v>31</v>
      </c>
      <c r="AX291" s="13" t="s">
        <v>69</v>
      </c>
      <c r="AY291" s="229" t="s">
        <v>133</v>
      </c>
    </row>
    <row r="292" s="14" customFormat="1">
      <c r="A292" s="14"/>
      <c r="B292" s="230"/>
      <c r="C292" s="231"/>
      <c r="D292" s="220" t="s">
        <v>142</v>
      </c>
      <c r="E292" s="232" t="s">
        <v>19</v>
      </c>
      <c r="F292" s="233" t="s">
        <v>144</v>
      </c>
      <c r="G292" s="231"/>
      <c r="H292" s="234">
        <v>108.52800000000001</v>
      </c>
      <c r="I292" s="235"/>
      <c r="J292" s="231"/>
      <c r="K292" s="231"/>
      <c r="L292" s="236"/>
      <c r="M292" s="237"/>
      <c r="N292" s="238"/>
      <c r="O292" s="238"/>
      <c r="P292" s="238"/>
      <c r="Q292" s="238"/>
      <c r="R292" s="238"/>
      <c r="S292" s="238"/>
      <c r="T292" s="239"/>
      <c r="U292" s="14"/>
      <c r="V292" s="14"/>
      <c r="W292" s="14"/>
      <c r="X292" s="14"/>
      <c r="Y292" s="14"/>
      <c r="Z292" s="14"/>
      <c r="AA292" s="14"/>
      <c r="AB292" s="14"/>
      <c r="AC292" s="14"/>
      <c r="AD292" s="14"/>
      <c r="AE292" s="14"/>
      <c r="AT292" s="240" t="s">
        <v>142</v>
      </c>
      <c r="AU292" s="240" t="s">
        <v>79</v>
      </c>
      <c r="AV292" s="14" t="s">
        <v>140</v>
      </c>
      <c r="AW292" s="14" t="s">
        <v>31</v>
      </c>
      <c r="AX292" s="14" t="s">
        <v>77</v>
      </c>
      <c r="AY292" s="240" t="s">
        <v>133</v>
      </c>
    </row>
    <row r="293" s="2" customFormat="1" ht="37.8" customHeight="1">
      <c r="A293" s="39"/>
      <c r="B293" s="40"/>
      <c r="C293" s="205" t="s">
        <v>686</v>
      </c>
      <c r="D293" s="205" t="s">
        <v>135</v>
      </c>
      <c r="E293" s="206" t="s">
        <v>687</v>
      </c>
      <c r="F293" s="207" t="s">
        <v>638</v>
      </c>
      <c r="G293" s="208" t="s">
        <v>138</v>
      </c>
      <c r="H293" s="209">
        <v>17.600000000000001</v>
      </c>
      <c r="I293" s="210"/>
      <c r="J293" s="211">
        <f>ROUND(I293*H293,2)</f>
        <v>0</v>
      </c>
      <c r="K293" s="207" t="s">
        <v>139</v>
      </c>
      <c r="L293" s="45"/>
      <c r="M293" s="212" t="s">
        <v>19</v>
      </c>
      <c r="N293" s="213" t="s">
        <v>40</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140</v>
      </c>
      <c r="AT293" s="216" t="s">
        <v>135</v>
      </c>
      <c r="AU293" s="216" t="s">
        <v>79</v>
      </c>
      <c r="AY293" s="18" t="s">
        <v>133</v>
      </c>
      <c r="BE293" s="217">
        <f>IF(N293="základní",J293,0)</f>
        <v>0</v>
      </c>
      <c r="BF293" s="217">
        <f>IF(N293="snížená",J293,0)</f>
        <v>0</v>
      </c>
      <c r="BG293" s="217">
        <f>IF(N293="zákl. přenesená",J293,0)</f>
        <v>0</v>
      </c>
      <c r="BH293" s="217">
        <f>IF(N293="sníž. přenesená",J293,0)</f>
        <v>0</v>
      </c>
      <c r="BI293" s="217">
        <f>IF(N293="nulová",J293,0)</f>
        <v>0</v>
      </c>
      <c r="BJ293" s="18" t="s">
        <v>77</v>
      </c>
      <c r="BK293" s="217">
        <f>ROUND(I293*H293,2)</f>
        <v>0</v>
      </c>
      <c r="BL293" s="18" t="s">
        <v>140</v>
      </c>
      <c r="BM293" s="216" t="s">
        <v>688</v>
      </c>
    </row>
    <row r="294" s="2" customFormat="1">
      <c r="A294" s="39"/>
      <c r="B294" s="40"/>
      <c r="C294" s="41"/>
      <c r="D294" s="220" t="s">
        <v>416</v>
      </c>
      <c r="E294" s="41"/>
      <c r="F294" s="254" t="s">
        <v>649</v>
      </c>
      <c r="G294" s="41"/>
      <c r="H294" s="41"/>
      <c r="I294" s="243"/>
      <c r="J294" s="41"/>
      <c r="K294" s="41"/>
      <c r="L294" s="45"/>
      <c r="M294" s="244"/>
      <c r="N294" s="245"/>
      <c r="O294" s="85"/>
      <c r="P294" s="85"/>
      <c r="Q294" s="85"/>
      <c r="R294" s="85"/>
      <c r="S294" s="85"/>
      <c r="T294" s="86"/>
      <c r="U294" s="39"/>
      <c r="V294" s="39"/>
      <c r="W294" s="39"/>
      <c r="X294" s="39"/>
      <c r="Y294" s="39"/>
      <c r="Z294" s="39"/>
      <c r="AA294" s="39"/>
      <c r="AB294" s="39"/>
      <c r="AC294" s="39"/>
      <c r="AD294" s="39"/>
      <c r="AE294" s="39"/>
      <c r="AT294" s="18" t="s">
        <v>416</v>
      </c>
      <c r="AU294" s="18" t="s">
        <v>79</v>
      </c>
    </row>
    <row r="295" s="13" customFormat="1">
      <c r="A295" s="13"/>
      <c r="B295" s="218"/>
      <c r="C295" s="219"/>
      <c r="D295" s="220" t="s">
        <v>142</v>
      </c>
      <c r="E295" s="221" t="s">
        <v>19</v>
      </c>
      <c r="F295" s="222" t="s">
        <v>689</v>
      </c>
      <c r="G295" s="219"/>
      <c r="H295" s="223">
        <v>17.600000000000001</v>
      </c>
      <c r="I295" s="224"/>
      <c r="J295" s="219"/>
      <c r="K295" s="219"/>
      <c r="L295" s="225"/>
      <c r="M295" s="226"/>
      <c r="N295" s="227"/>
      <c r="O295" s="227"/>
      <c r="P295" s="227"/>
      <c r="Q295" s="227"/>
      <c r="R295" s="227"/>
      <c r="S295" s="227"/>
      <c r="T295" s="228"/>
      <c r="U295" s="13"/>
      <c r="V295" s="13"/>
      <c r="W295" s="13"/>
      <c r="X295" s="13"/>
      <c r="Y295" s="13"/>
      <c r="Z295" s="13"/>
      <c r="AA295" s="13"/>
      <c r="AB295" s="13"/>
      <c r="AC295" s="13"/>
      <c r="AD295" s="13"/>
      <c r="AE295" s="13"/>
      <c r="AT295" s="229" t="s">
        <v>142</v>
      </c>
      <c r="AU295" s="229" t="s">
        <v>79</v>
      </c>
      <c r="AV295" s="13" t="s">
        <v>79</v>
      </c>
      <c r="AW295" s="13" t="s">
        <v>31</v>
      </c>
      <c r="AX295" s="13" t="s">
        <v>69</v>
      </c>
      <c r="AY295" s="229" t="s">
        <v>133</v>
      </c>
    </row>
    <row r="296" s="14" customFormat="1">
      <c r="A296" s="14"/>
      <c r="B296" s="230"/>
      <c r="C296" s="231"/>
      <c r="D296" s="220" t="s">
        <v>142</v>
      </c>
      <c r="E296" s="232" t="s">
        <v>19</v>
      </c>
      <c r="F296" s="233" t="s">
        <v>144</v>
      </c>
      <c r="G296" s="231"/>
      <c r="H296" s="234">
        <v>17.600000000000001</v>
      </c>
      <c r="I296" s="235"/>
      <c r="J296" s="231"/>
      <c r="K296" s="231"/>
      <c r="L296" s="236"/>
      <c r="M296" s="237"/>
      <c r="N296" s="238"/>
      <c r="O296" s="238"/>
      <c r="P296" s="238"/>
      <c r="Q296" s="238"/>
      <c r="R296" s="238"/>
      <c r="S296" s="238"/>
      <c r="T296" s="239"/>
      <c r="U296" s="14"/>
      <c r="V296" s="14"/>
      <c r="W296" s="14"/>
      <c r="X296" s="14"/>
      <c r="Y296" s="14"/>
      <c r="Z296" s="14"/>
      <c r="AA296" s="14"/>
      <c r="AB296" s="14"/>
      <c r="AC296" s="14"/>
      <c r="AD296" s="14"/>
      <c r="AE296" s="14"/>
      <c r="AT296" s="240" t="s">
        <v>142</v>
      </c>
      <c r="AU296" s="240" t="s">
        <v>79</v>
      </c>
      <c r="AV296" s="14" t="s">
        <v>140</v>
      </c>
      <c r="AW296" s="14" t="s">
        <v>31</v>
      </c>
      <c r="AX296" s="14" t="s">
        <v>77</v>
      </c>
      <c r="AY296" s="240" t="s">
        <v>133</v>
      </c>
    </row>
    <row r="297" s="2" customFormat="1" ht="37.8" customHeight="1">
      <c r="A297" s="39"/>
      <c r="B297" s="40"/>
      <c r="C297" s="205" t="s">
        <v>690</v>
      </c>
      <c r="D297" s="205" t="s">
        <v>135</v>
      </c>
      <c r="E297" s="206" t="s">
        <v>691</v>
      </c>
      <c r="F297" s="207" t="s">
        <v>692</v>
      </c>
      <c r="G297" s="208" t="s">
        <v>138</v>
      </c>
      <c r="H297" s="209">
        <v>72.400000000000006</v>
      </c>
      <c r="I297" s="210"/>
      <c r="J297" s="211">
        <f>ROUND(I297*H297,2)</f>
        <v>0</v>
      </c>
      <c r="K297" s="207" t="s">
        <v>139</v>
      </c>
      <c r="L297" s="45"/>
      <c r="M297" s="212" t="s">
        <v>19</v>
      </c>
      <c r="N297" s="213" t="s">
        <v>40</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140</v>
      </c>
      <c r="AT297" s="216" t="s">
        <v>135</v>
      </c>
      <c r="AU297" s="216" t="s">
        <v>79</v>
      </c>
      <c r="AY297" s="18" t="s">
        <v>133</v>
      </c>
      <c r="BE297" s="217">
        <f>IF(N297="základní",J297,0)</f>
        <v>0</v>
      </c>
      <c r="BF297" s="217">
        <f>IF(N297="snížená",J297,0)</f>
        <v>0</v>
      </c>
      <c r="BG297" s="217">
        <f>IF(N297="zákl. přenesená",J297,0)</f>
        <v>0</v>
      </c>
      <c r="BH297" s="217">
        <f>IF(N297="sníž. přenesená",J297,0)</f>
        <v>0</v>
      </c>
      <c r="BI297" s="217">
        <f>IF(N297="nulová",J297,0)</f>
        <v>0</v>
      </c>
      <c r="BJ297" s="18" t="s">
        <v>77</v>
      </c>
      <c r="BK297" s="217">
        <f>ROUND(I297*H297,2)</f>
        <v>0</v>
      </c>
      <c r="BL297" s="18" t="s">
        <v>140</v>
      </c>
      <c r="BM297" s="216" t="s">
        <v>693</v>
      </c>
    </row>
    <row r="298" s="2" customFormat="1">
      <c r="A298" s="39"/>
      <c r="B298" s="40"/>
      <c r="C298" s="41"/>
      <c r="D298" s="220" t="s">
        <v>416</v>
      </c>
      <c r="E298" s="41"/>
      <c r="F298" s="254" t="s">
        <v>680</v>
      </c>
      <c r="G298" s="41"/>
      <c r="H298" s="41"/>
      <c r="I298" s="243"/>
      <c r="J298" s="41"/>
      <c r="K298" s="41"/>
      <c r="L298" s="45"/>
      <c r="M298" s="244"/>
      <c r="N298" s="245"/>
      <c r="O298" s="85"/>
      <c r="P298" s="85"/>
      <c r="Q298" s="85"/>
      <c r="R298" s="85"/>
      <c r="S298" s="85"/>
      <c r="T298" s="86"/>
      <c r="U298" s="39"/>
      <c r="V298" s="39"/>
      <c r="W298" s="39"/>
      <c r="X298" s="39"/>
      <c r="Y298" s="39"/>
      <c r="Z298" s="39"/>
      <c r="AA298" s="39"/>
      <c r="AB298" s="39"/>
      <c r="AC298" s="39"/>
      <c r="AD298" s="39"/>
      <c r="AE298" s="39"/>
      <c r="AT298" s="18" t="s">
        <v>416</v>
      </c>
      <c r="AU298" s="18" t="s">
        <v>79</v>
      </c>
    </row>
    <row r="299" s="13" customFormat="1">
      <c r="A299" s="13"/>
      <c r="B299" s="218"/>
      <c r="C299" s="219"/>
      <c r="D299" s="220" t="s">
        <v>142</v>
      </c>
      <c r="E299" s="221" t="s">
        <v>19</v>
      </c>
      <c r="F299" s="222" t="s">
        <v>694</v>
      </c>
      <c r="G299" s="219"/>
      <c r="H299" s="223">
        <v>72.400000000000006</v>
      </c>
      <c r="I299" s="224"/>
      <c r="J299" s="219"/>
      <c r="K299" s="219"/>
      <c r="L299" s="225"/>
      <c r="M299" s="226"/>
      <c r="N299" s="227"/>
      <c r="O299" s="227"/>
      <c r="P299" s="227"/>
      <c r="Q299" s="227"/>
      <c r="R299" s="227"/>
      <c r="S299" s="227"/>
      <c r="T299" s="228"/>
      <c r="U299" s="13"/>
      <c r="V299" s="13"/>
      <c r="W299" s="13"/>
      <c r="X299" s="13"/>
      <c r="Y299" s="13"/>
      <c r="Z299" s="13"/>
      <c r="AA299" s="13"/>
      <c r="AB299" s="13"/>
      <c r="AC299" s="13"/>
      <c r="AD299" s="13"/>
      <c r="AE299" s="13"/>
      <c r="AT299" s="229" t="s">
        <v>142</v>
      </c>
      <c r="AU299" s="229" t="s">
        <v>79</v>
      </c>
      <c r="AV299" s="13" t="s">
        <v>79</v>
      </c>
      <c r="AW299" s="13" t="s">
        <v>31</v>
      </c>
      <c r="AX299" s="13" t="s">
        <v>69</v>
      </c>
      <c r="AY299" s="229" t="s">
        <v>133</v>
      </c>
    </row>
    <row r="300" s="14" customFormat="1">
      <c r="A300" s="14"/>
      <c r="B300" s="230"/>
      <c r="C300" s="231"/>
      <c r="D300" s="220" t="s">
        <v>142</v>
      </c>
      <c r="E300" s="232" t="s">
        <v>19</v>
      </c>
      <c r="F300" s="233" t="s">
        <v>144</v>
      </c>
      <c r="G300" s="231"/>
      <c r="H300" s="234">
        <v>72.400000000000006</v>
      </c>
      <c r="I300" s="235"/>
      <c r="J300" s="231"/>
      <c r="K300" s="231"/>
      <c r="L300" s="236"/>
      <c r="M300" s="237"/>
      <c r="N300" s="238"/>
      <c r="O300" s="238"/>
      <c r="P300" s="238"/>
      <c r="Q300" s="238"/>
      <c r="R300" s="238"/>
      <c r="S300" s="238"/>
      <c r="T300" s="239"/>
      <c r="U300" s="14"/>
      <c r="V300" s="14"/>
      <c r="W300" s="14"/>
      <c r="X300" s="14"/>
      <c r="Y300" s="14"/>
      <c r="Z300" s="14"/>
      <c r="AA300" s="14"/>
      <c r="AB300" s="14"/>
      <c r="AC300" s="14"/>
      <c r="AD300" s="14"/>
      <c r="AE300" s="14"/>
      <c r="AT300" s="240" t="s">
        <v>142</v>
      </c>
      <c r="AU300" s="240" t="s">
        <v>79</v>
      </c>
      <c r="AV300" s="14" t="s">
        <v>140</v>
      </c>
      <c r="AW300" s="14" t="s">
        <v>31</v>
      </c>
      <c r="AX300" s="14" t="s">
        <v>77</v>
      </c>
      <c r="AY300" s="240" t="s">
        <v>133</v>
      </c>
    </row>
    <row r="301" s="2" customFormat="1" ht="16.5" customHeight="1">
      <c r="A301" s="39"/>
      <c r="B301" s="40"/>
      <c r="C301" s="255" t="s">
        <v>695</v>
      </c>
      <c r="D301" s="255" t="s">
        <v>433</v>
      </c>
      <c r="E301" s="256" t="s">
        <v>696</v>
      </c>
      <c r="F301" s="257" t="s">
        <v>697</v>
      </c>
      <c r="G301" s="258" t="s">
        <v>138</v>
      </c>
      <c r="H301" s="259">
        <v>92.700000000000003</v>
      </c>
      <c r="I301" s="260"/>
      <c r="J301" s="261">
        <f>ROUND(I301*H301,2)</f>
        <v>0</v>
      </c>
      <c r="K301" s="257" t="s">
        <v>19</v>
      </c>
      <c r="L301" s="262"/>
      <c r="M301" s="263" t="s">
        <v>19</v>
      </c>
      <c r="N301" s="264" t="s">
        <v>40</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175</v>
      </c>
      <c r="AT301" s="216" t="s">
        <v>433</v>
      </c>
      <c r="AU301" s="216" t="s">
        <v>79</v>
      </c>
      <c r="AY301" s="18" t="s">
        <v>133</v>
      </c>
      <c r="BE301" s="217">
        <f>IF(N301="základní",J301,0)</f>
        <v>0</v>
      </c>
      <c r="BF301" s="217">
        <f>IF(N301="snížená",J301,0)</f>
        <v>0</v>
      </c>
      <c r="BG301" s="217">
        <f>IF(N301="zákl. přenesená",J301,0)</f>
        <v>0</v>
      </c>
      <c r="BH301" s="217">
        <f>IF(N301="sníž. přenesená",J301,0)</f>
        <v>0</v>
      </c>
      <c r="BI301" s="217">
        <f>IF(N301="nulová",J301,0)</f>
        <v>0</v>
      </c>
      <c r="BJ301" s="18" t="s">
        <v>77</v>
      </c>
      <c r="BK301" s="217">
        <f>ROUND(I301*H301,2)</f>
        <v>0</v>
      </c>
      <c r="BL301" s="18" t="s">
        <v>140</v>
      </c>
      <c r="BM301" s="216" t="s">
        <v>698</v>
      </c>
    </row>
    <row r="302" s="13" customFormat="1">
      <c r="A302" s="13"/>
      <c r="B302" s="218"/>
      <c r="C302" s="219"/>
      <c r="D302" s="220" t="s">
        <v>142</v>
      </c>
      <c r="E302" s="221" t="s">
        <v>19</v>
      </c>
      <c r="F302" s="222" t="s">
        <v>699</v>
      </c>
      <c r="G302" s="219"/>
      <c r="H302" s="223">
        <v>18.128</v>
      </c>
      <c r="I302" s="224"/>
      <c r="J302" s="219"/>
      <c r="K302" s="219"/>
      <c r="L302" s="225"/>
      <c r="M302" s="226"/>
      <c r="N302" s="227"/>
      <c r="O302" s="227"/>
      <c r="P302" s="227"/>
      <c r="Q302" s="227"/>
      <c r="R302" s="227"/>
      <c r="S302" s="227"/>
      <c r="T302" s="228"/>
      <c r="U302" s="13"/>
      <c r="V302" s="13"/>
      <c r="W302" s="13"/>
      <c r="X302" s="13"/>
      <c r="Y302" s="13"/>
      <c r="Z302" s="13"/>
      <c r="AA302" s="13"/>
      <c r="AB302" s="13"/>
      <c r="AC302" s="13"/>
      <c r="AD302" s="13"/>
      <c r="AE302" s="13"/>
      <c r="AT302" s="229" t="s">
        <v>142</v>
      </c>
      <c r="AU302" s="229" t="s">
        <v>79</v>
      </c>
      <c r="AV302" s="13" t="s">
        <v>79</v>
      </c>
      <c r="AW302" s="13" t="s">
        <v>31</v>
      </c>
      <c r="AX302" s="13" t="s">
        <v>69</v>
      </c>
      <c r="AY302" s="229" t="s">
        <v>133</v>
      </c>
    </row>
    <row r="303" s="13" customFormat="1">
      <c r="A303" s="13"/>
      <c r="B303" s="218"/>
      <c r="C303" s="219"/>
      <c r="D303" s="220" t="s">
        <v>142</v>
      </c>
      <c r="E303" s="221" t="s">
        <v>19</v>
      </c>
      <c r="F303" s="222" t="s">
        <v>700</v>
      </c>
      <c r="G303" s="219"/>
      <c r="H303" s="223">
        <v>74.572000000000003</v>
      </c>
      <c r="I303" s="224"/>
      <c r="J303" s="219"/>
      <c r="K303" s="219"/>
      <c r="L303" s="225"/>
      <c r="M303" s="226"/>
      <c r="N303" s="227"/>
      <c r="O303" s="227"/>
      <c r="P303" s="227"/>
      <c r="Q303" s="227"/>
      <c r="R303" s="227"/>
      <c r="S303" s="227"/>
      <c r="T303" s="228"/>
      <c r="U303" s="13"/>
      <c r="V303" s="13"/>
      <c r="W303" s="13"/>
      <c r="X303" s="13"/>
      <c r="Y303" s="13"/>
      <c r="Z303" s="13"/>
      <c r="AA303" s="13"/>
      <c r="AB303" s="13"/>
      <c r="AC303" s="13"/>
      <c r="AD303" s="13"/>
      <c r="AE303" s="13"/>
      <c r="AT303" s="229" t="s">
        <v>142</v>
      </c>
      <c r="AU303" s="229" t="s">
        <v>79</v>
      </c>
      <c r="AV303" s="13" t="s">
        <v>79</v>
      </c>
      <c r="AW303" s="13" t="s">
        <v>31</v>
      </c>
      <c r="AX303" s="13" t="s">
        <v>69</v>
      </c>
      <c r="AY303" s="229" t="s">
        <v>133</v>
      </c>
    </row>
    <row r="304" s="14" customFormat="1">
      <c r="A304" s="14"/>
      <c r="B304" s="230"/>
      <c r="C304" s="231"/>
      <c r="D304" s="220" t="s">
        <v>142</v>
      </c>
      <c r="E304" s="232" t="s">
        <v>19</v>
      </c>
      <c r="F304" s="233" t="s">
        <v>144</v>
      </c>
      <c r="G304" s="231"/>
      <c r="H304" s="234">
        <v>92.700000000000003</v>
      </c>
      <c r="I304" s="235"/>
      <c r="J304" s="231"/>
      <c r="K304" s="231"/>
      <c r="L304" s="236"/>
      <c r="M304" s="237"/>
      <c r="N304" s="238"/>
      <c r="O304" s="238"/>
      <c r="P304" s="238"/>
      <c r="Q304" s="238"/>
      <c r="R304" s="238"/>
      <c r="S304" s="238"/>
      <c r="T304" s="239"/>
      <c r="U304" s="14"/>
      <c r="V304" s="14"/>
      <c r="W304" s="14"/>
      <c r="X304" s="14"/>
      <c r="Y304" s="14"/>
      <c r="Z304" s="14"/>
      <c r="AA304" s="14"/>
      <c r="AB304" s="14"/>
      <c r="AC304" s="14"/>
      <c r="AD304" s="14"/>
      <c r="AE304" s="14"/>
      <c r="AT304" s="240" t="s">
        <v>142</v>
      </c>
      <c r="AU304" s="240" t="s">
        <v>79</v>
      </c>
      <c r="AV304" s="14" t="s">
        <v>140</v>
      </c>
      <c r="AW304" s="14" t="s">
        <v>31</v>
      </c>
      <c r="AX304" s="14" t="s">
        <v>77</v>
      </c>
      <c r="AY304" s="240" t="s">
        <v>133</v>
      </c>
    </row>
    <row r="305" s="12" customFormat="1" ht="22.8" customHeight="1">
      <c r="A305" s="12"/>
      <c r="B305" s="189"/>
      <c r="C305" s="190"/>
      <c r="D305" s="191" t="s">
        <v>68</v>
      </c>
      <c r="E305" s="203" t="s">
        <v>163</v>
      </c>
      <c r="F305" s="203" t="s">
        <v>701</v>
      </c>
      <c r="G305" s="190"/>
      <c r="H305" s="190"/>
      <c r="I305" s="193"/>
      <c r="J305" s="204">
        <f>BK305</f>
        <v>0</v>
      </c>
      <c r="K305" s="190"/>
      <c r="L305" s="195"/>
      <c r="M305" s="196"/>
      <c r="N305" s="197"/>
      <c r="O305" s="197"/>
      <c r="P305" s="198">
        <f>SUM(P306:P308)</f>
        <v>0</v>
      </c>
      <c r="Q305" s="197"/>
      <c r="R305" s="198">
        <f>SUM(R306:R308)</f>
        <v>0</v>
      </c>
      <c r="S305" s="197"/>
      <c r="T305" s="199">
        <f>SUM(T306:T308)</f>
        <v>0</v>
      </c>
      <c r="U305" s="12"/>
      <c r="V305" s="12"/>
      <c r="W305" s="12"/>
      <c r="X305" s="12"/>
      <c r="Y305" s="12"/>
      <c r="Z305" s="12"/>
      <c r="AA305" s="12"/>
      <c r="AB305" s="12"/>
      <c r="AC305" s="12"/>
      <c r="AD305" s="12"/>
      <c r="AE305" s="12"/>
      <c r="AR305" s="200" t="s">
        <v>77</v>
      </c>
      <c r="AT305" s="201" t="s">
        <v>68</v>
      </c>
      <c r="AU305" s="201" t="s">
        <v>77</v>
      </c>
      <c r="AY305" s="200" t="s">
        <v>133</v>
      </c>
      <c r="BK305" s="202">
        <f>SUM(BK306:BK308)</f>
        <v>0</v>
      </c>
    </row>
    <row r="306" s="2" customFormat="1" ht="156.75" customHeight="1">
      <c r="A306" s="39"/>
      <c r="B306" s="40"/>
      <c r="C306" s="205" t="s">
        <v>702</v>
      </c>
      <c r="D306" s="205" t="s">
        <v>135</v>
      </c>
      <c r="E306" s="206" t="s">
        <v>703</v>
      </c>
      <c r="F306" s="207" t="s">
        <v>704</v>
      </c>
      <c r="G306" s="208" t="s">
        <v>138</v>
      </c>
      <c r="H306" s="209">
        <v>200</v>
      </c>
      <c r="I306" s="210"/>
      <c r="J306" s="211">
        <f>ROUND(I306*H306,2)</f>
        <v>0</v>
      </c>
      <c r="K306" s="207" t="s">
        <v>19</v>
      </c>
      <c r="L306" s="45"/>
      <c r="M306" s="212" t="s">
        <v>19</v>
      </c>
      <c r="N306" s="213" t="s">
        <v>40</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140</v>
      </c>
      <c r="AT306" s="216" t="s">
        <v>135</v>
      </c>
      <c r="AU306" s="216" t="s">
        <v>79</v>
      </c>
      <c r="AY306" s="18" t="s">
        <v>133</v>
      </c>
      <c r="BE306" s="217">
        <f>IF(N306="základní",J306,0)</f>
        <v>0</v>
      </c>
      <c r="BF306" s="217">
        <f>IF(N306="snížená",J306,0)</f>
        <v>0</v>
      </c>
      <c r="BG306" s="217">
        <f>IF(N306="zákl. přenesená",J306,0)</f>
        <v>0</v>
      </c>
      <c r="BH306" s="217">
        <f>IF(N306="sníž. přenesená",J306,0)</f>
        <v>0</v>
      </c>
      <c r="BI306" s="217">
        <f>IF(N306="nulová",J306,0)</f>
        <v>0</v>
      </c>
      <c r="BJ306" s="18" t="s">
        <v>77</v>
      </c>
      <c r="BK306" s="217">
        <f>ROUND(I306*H306,2)</f>
        <v>0</v>
      </c>
      <c r="BL306" s="18" t="s">
        <v>140</v>
      </c>
      <c r="BM306" s="216" t="s">
        <v>705</v>
      </c>
    </row>
    <row r="307" s="13" customFormat="1">
      <c r="A307" s="13"/>
      <c r="B307" s="218"/>
      <c r="C307" s="219"/>
      <c r="D307" s="220" t="s">
        <v>142</v>
      </c>
      <c r="E307" s="221" t="s">
        <v>19</v>
      </c>
      <c r="F307" s="222" t="s">
        <v>706</v>
      </c>
      <c r="G307" s="219"/>
      <c r="H307" s="223">
        <v>200</v>
      </c>
      <c r="I307" s="224"/>
      <c r="J307" s="219"/>
      <c r="K307" s="219"/>
      <c r="L307" s="225"/>
      <c r="M307" s="226"/>
      <c r="N307" s="227"/>
      <c r="O307" s="227"/>
      <c r="P307" s="227"/>
      <c r="Q307" s="227"/>
      <c r="R307" s="227"/>
      <c r="S307" s="227"/>
      <c r="T307" s="228"/>
      <c r="U307" s="13"/>
      <c r="V307" s="13"/>
      <c r="W307" s="13"/>
      <c r="X307" s="13"/>
      <c r="Y307" s="13"/>
      <c r="Z307" s="13"/>
      <c r="AA307" s="13"/>
      <c r="AB307" s="13"/>
      <c r="AC307" s="13"/>
      <c r="AD307" s="13"/>
      <c r="AE307" s="13"/>
      <c r="AT307" s="229" t="s">
        <v>142</v>
      </c>
      <c r="AU307" s="229" t="s">
        <v>79</v>
      </c>
      <c r="AV307" s="13" t="s">
        <v>79</v>
      </c>
      <c r="AW307" s="13" t="s">
        <v>31</v>
      </c>
      <c r="AX307" s="13" t="s">
        <v>69</v>
      </c>
      <c r="AY307" s="229" t="s">
        <v>133</v>
      </c>
    </row>
    <row r="308" s="14" customFormat="1">
      <c r="A308" s="14"/>
      <c r="B308" s="230"/>
      <c r="C308" s="231"/>
      <c r="D308" s="220" t="s">
        <v>142</v>
      </c>
      <c r="E308" s="232" t="s">
        <v>19</v>
      </c>
      <c r="F308" s="233" t="s">
        <v>144</v>
      </c>
      <c r="G308" s="231"/>
      <c r="H308" s="234">
        <v>200</v>
      </c>
      <c r="I308" s="235"/>
      <c r="J308" s="231"/>
      <c r="K308" s="231"/>
      <c r="L308" s="236"/>
      <c r="M308" s="237"/>
      <c r="N308" s="238"/>
      <c r="O308" s="238"/>
      <c r="P308" s="238"/>
      <c r="Q308" s="238"/>
      <c r="R308" s="238"/>
      <c r="S308" s="238"/>
      <c r="T308" s="239"/>
      <c r="U308" s="14"/>
      <c r="V308" s="14"/>
      <c r="W308" s="14"/>
      <c r="X308" s="14"/>
      <c r="Y308" s="14"/>
      <c r="Z308" s="14"/>
      <c r="AA308" s="14"/>
      <c r="AB308" s="14"/>
      <c r="AC308" s="14"/>
      <c r="AD308" s="14"/>
      <c r="AE308" s="14"/>
      <c r="AT308" s="240" t="s">
        <v>142</v>
      </c>
      <c r="AU308" s="240" t="s">
        <v>79</v>
      </c>
      <c r="AV308" s="14" t="s">
        <v>140</v>
      </c>
      <c r="AW308" s="14" t="s">
        <v>31</v>
      </c>
      <c r="AX308" s="14" t="s">
        <v>77</v>
      </c>
      <c r="AY308" s="240" t="s">
        <v>133</v>
      </c>
    </row>
    <row r="309" s="12" customFormat="1" ht="22.8" customHeight="1">
      <c r="A309" s="12"/>
      <c r="B309" s="189"/>
      <c r="C309" s="190"/>
      <c r="D309" s="191" t="s">
        <v>68</v>
      </c>
      <c r="E309" s="203" t="s">
        <v>175</v>
      </c>
      <c r="F309" s="203" t="s">
        <v>707</v>
      </c>
      <c r="G309" s="190"/>
      <c r="H309" s="190"/>
      <c r="I309" s="193"/>
      <c r="J309" s="204">
        <f>BK309</f>
        <v>0</v>
      </c>
      <c r="K309" s="190"/>
      <c r="L309" s="195"/>
      <c r="M309" s="196"/>
      <c r="N309" s="197"/>
      <c r="O309" s="197"/>
      <c r="P309" s="198">
        <f>SUM(P310:P319)</f>
        <v>0</v>
      </c>
      <c r="Q309" s="197"/>
      <c r="R309" s="198">
        <f>SUM(R310:R319)</f>
        <v>15.569599999999999</v>
      </c>
      <c r="S309" s="197"/>
      <c r="T309" s="199">
        <f>SUM(T310:T319)</f>
        <v>0</v>
      </c>
      <c r="U309" s="12"/>
      <c r="V309" s="12"/>
      <c r="W309" s="12"/>
      <c r="X309" s="12"/>
      <c r="Y309" s="12"/>
      <c r="Z309" s="12"/>
      <c r="AA309" s="12"/>
      <c r="AB309" s="12"/>
      <c r="AC309" s="12"/>
      <c r="AD309" s="12"/>
      <c r="AE309" s="12"/>
      <c r="AR309" s="200" t="s">
        <v>77</v>
      </c>
      <c r="AT309" s="201" t="s">
        <v>68</v>
      </c>
      <c r="AU309" s="201" t="s">
        <v>77</v>
      </c>
      <c r="AY309" s="200" t="s">
        <v>133</v>
      </c>
      <c r="BK309" s="202">
        <f>SUM(BK310:BK319)</f>
        <v>0</v>
      </c>
    </row>
    <row r="310" s="2" customFormat="1" ht="76.35" customHeight="1">
      <c r="A310" s="39"/>
      <c r="B310" s="40"/>
      <c r="C310" s="205" t="s">
        <v>708</v>
      </c>
      <c r="D310" s="205" t="s">
        <v>135</v>
      </c>
      <c r="E310" s="206" t="s">
        <v>709</v>
      </c>
      <c r="F310" s="207" t="s">
        <v>710</v>
      </c>
      <c r="G310" s="208" t="s">
        <v>279</v>
      </c>
      <c r="H310" s="209">
        <v>37</v>
      </c>
      <c r="I310" s="210"/>
      <c r="J310" s="211">
        <f>ROUND(I310*H310,2)</f>
        <v>0</v>
      </c>
      <c r="K310" s="207" t="s">
        <v>19</v>
      </c>
      <c r="L310" s="45"/>
      <c r="M310" s="212" t="s">
        <v>19</v>
      </c>
      <c r="N310" s="213" t="s">
        <v>40</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140</v>
      </c>
      <c r="AT310" s="216" t="s">
        <v>135</v>
      </c>
      <c r="AU310" s="216" t="s">
        <v>79</v>
      </c>
      <c r="AY310" s="18" t="s">
        <v>133</v>
      </c>
      <c r="BE310" s="217">
        <f>IF(N310="základní",J310,0)</f>
        <v>0</v>
      </c>
      <c r="BF310" s="217">
        <f>IF(N310="snížená",J310,0)</f>
        <v>0</v>
      </c>
      <c r="BG310" s="217">
        <f>IF(N310="zákl. přenesená",J310,0)</f>
        <v>0</v>
      </c>
      <c r="BH310" s="217">
        <f>IF(N310="sníž. přenesená",J310,0)</f>
        <v>0</v>
      </c>
      <c r="BI310" s="217">
        <f>IF(N310="nulová",J310,0)</f>
        <v>0</v>
      </c>
      <c r="BJ310" s="18" t="s">
        <v>77</v>
      </c>
      <c r="BK310" s="217">
        <f>ROUND(I310*H310,2)</f>
        <v>0</v>
      </c>
      <c r="BL310" s="18" t="s">
        <v>140</v>
      </c>
      <c r="BM310" s="216" t="s">
        <v>711</v>
      </c>
    </row>
    <row r="311" s="13" customFormat="1">
      <c r="A311" s="13"/>
      <c r="B311" s="218"/>
      <c r="C311" s="219"/>
      <c r="D311" s="220" t="s">
        <v>142</v>
      </c>
      <c r="E311" s="221" t="s">
        <v>19</v>
      </c>
      <c r="F311" s="222" t="s">
        <v>712</v>
      </c>
      <c r="G311" s="219"/>
      <c r="H311" s="223">
        <v>37</v>
      </c>
      <c r="I311" s="224"/>
      <c r="J311" s="219"/>
      <c r="K311" s="219"/>
      <c r="L311" s="225"/>
      <c r="M311" s="226"/>
      <c r="N311" s="227"/>
      <c r="O311" s="227"/>
      <c r="P311" s="227"/>
      <c r="Q311" s="227"/>
      <c r="R311" s="227"/>
      <c r="S311" s="227"/>
      <c r="T311" s="228"/>
      <c r="U311" s="13"/>
      <c r="V311" s="13"/>
      <c r="W311" s="13"/>
      <c r="X311" s="13"/>
      <c r="Y311" s="13"/>
      <c r="Z311" s="13"/>
      <c r="AA311" s="13"/>
      <c r="AB311" s="13"/>
      <c r="AC311" s="13"/>
      <c r="AD311" s="13"/>
      <c r="AE311" s="13"/>
      <c r="AT311" s="229" t="s">
        <v>142</v>
      </c>
      <c r="AU311" s="229" t="s">
        <v>79</v>
      </c>
      <c r="AV311" s="13" t="s">
        <v>79</v>
      </c>
      <c r="AW311" s="13" t="s">
        <v>31</v>
      </c>
      <c r="AX311" s="13" t="s">
        <v>69</v>
      </c>
      <c r="AY311" s="229" t="s">
        <v>133</v>
      </c>
    </row>
    <row r="312" s="14" customFormat="1">
      <c r="A312" s="14"/>
      <c r="B312" s="230"/>
      <c r="C312" s="231"/>
      <c r="D312" s="220" t="s">
        <v>142</v>
      </c>
      <c r="E312" s="232" t="s">
        <v>19</v>
      </c>
      <c r="F312" s="233" t="s">
        <v>144</v>
      </c>
      <c r="G312" s="231"/>
      <c r="H312" s="234">
        <v>37</v>
      </c>
      <c r="I312" s="235"/>
      <c r="J312" s="231"/>
      <c r="K312" s="231"/>
      <c r="L312" s="236"/>
      <c r="M312" s="237"/>
      <c r="N312" s="238"/>
      <c r="O312" s="238"/>
      <c r="P312" s="238"/>
      <c r="Q312" s="238"/>
      <c r="R312" s="238"/>
      <c r="S312" s="238"/>
      <c r="T312" s="239"/>
      <c r="U312" s="14"/>
      <c r="V312" s="14"/>
      <c r="W312" s="14"/>
      <c r="X312" s="14"/>
      <c r="Y312" s="14"/>
      <c r="Z312" s="14"/>
      <c r="AA312" s="14"/>
      <c r="AB312" s="14"/>
      <c r="AC312" s="14"/>
      <c r="AD312" s="14"/>
      <c r="AE312" s="14"/>
      <c r="AT312" s="240" t="s">
        <v>142</v>
      </c>
      <c r="AU312" s="240" t="s">
        <v>79</v>
      </c>
      <c r="AV312" s="14" t="s">
        <v>140</v>
      </c>
      <c r="AW312" s="14" t="s">
        <v>31</v>
      </c>
      <c r="AX312" s="14" t="s">
        <v>77</v>
      </c>
      <c r="AY312" s="240" t="s">
        <v>133</v>
      </c>
    </row>
    <row r="313" s="2" customFormat="1" ht="16.5" customHeight="1">
      <c r="A313" s="39"/>
      <c r="B313" s="40"/>
      <c r="C313" s="205" t="s">
        <v>713</v>
      </c>
      <c r="D313" s="205" t="s">
        <v>135</v>
      </c>
      <c r="E313" s="206" t="s">
        <v>714</v>
      </c>
      <c r="F313" s="207" t="s">
        <v>715</v>
      </c>
      <c r="G313" s="208" t="s">
        <v>279</v>
      </c>
      <c r="H313" s="209">
        <v>37</v>
      </c>
      <c r="I313" s="210"/>
      <c r="J313" s="211">
        <f>ROUND(I313*H313,2)</f>
        <v>0</v>
      </c>
      <c r="K313" s="207" t="s">
        <v>19</v>
      </c>
      <c r="L313" s="45"/>
      <c r="M313" s="212" t="s">
        <v>19</v>
      </c>
      <c r="N313" s="213" t="s">
        <v>40</v>
      </c>
      <c r="O313" s="85"/>
      <c r="P313" s="214">
        <f>O313*H313</f>
        <v>0</v>
      </c>
      <c r="Q313" s="214">
        <v>0.42080000000000001</v>
      </c>
      <c r="R313" s="214">
        <f>Q313*H313</f>
        <v>15.569599999999999</v>
      </c>
      <c r="S313" s="214">
        <v>0</v>
      </c>
      <c r="T313" s="215">
        <f>S313*H313</f>
        <v>0</v>
      </c>
      <c r="U313" s="39"/>
      <c r="V313" s="39"/>
      <c r="W313" s="39"/>
      <c r="X313" s="39"/>
      <c r="Y313" s="39"/>
      <c r="Z313" s="39"/>
      <c r="AA313" s="39"/>
      <c r="AB313" s="39"/>
      <c r="AC313" s="39"/>
      <c r="AD313" s="39"/>
      <c r="AE313" s="39"/>
      <c r="AR313" s="216" t="s">
        <v>140</v>
      </c>
      <c r="AT313" s="216" t="s">
        <v>135</v>
      </c>
      <c r="AU313" s="216" t="s">
        <v>79</v>
      </c>
      <c r="AY313" s="18" t="s">
        <v>133</v>
      </c>
      <c r="BE313" s="217">
        <f>IF(N313="základní",J313,0)</f>
        <v>0</v>
      </c>
      <c r="BF313" s="217">
        <f>IF(N313="snížená",J313,0)</f>
        <v>0</v>
      </c>
      <c r="BG313" s="217">
        <f>IF(N313="zákl. přenesená",J313,0)</f>
        <v>0</v>
      </c>
      <c r="BH313" s="217">
        <f>IF(N313="sníž. přenesená",J313,0)</f>
        <v>0</v>
      </c>
      <c r="BI313" s="217">
        <f>IF(N313="nulová",J313,0)</f>
        <v>0</v>
      </c>
      <c r="BJ313" s="18" t="s">
        <v>77</v>
      </c>
      <c r="BK313" s="217">
        <f>ROUND(I313*H313,2)</f>
        <v>0</v>
      </c>
      <c r="BL313" s="18" t="s">
        <v>140</v>
      </c>
      <c r="BM313" s="216" t="s">
        <v>716</v>
      </c>
    </row>
    <row r="314" s="2" customFormat="1" ht="16.5" customHeight="1">
      <c r="A314" s="39"/>
      <c r="B314" s="40"/>
      <c r="C314" s="205" t="s">
        <v>717</v>
      </c>
      <c r="D314" s="205" t="s">
        <v>135</v>
      </c>
      <c r="E314" s="206" t="s">
        <v>718</v>
      </c>
      <c r="F314" s="207" t="s">
        <v>719</v>
      </c>
      <c r="G314" s="208" t="s">
        <v>279</v>
      </c>
      <c r="H314" s="209">
        <v>61</v>
      </c>
      <c r="I314" s="210"/>
      <c r="J314" s="211">
        <f>ROUND(I314*H314,2)</f>
        <v>0</v>
      </c>
      <c r="K314" s="207" t="s">
        <v>19</v>
      </c>
      <c r="L314" s="45"/>
      <c r="M314" s="212" t="s">
        <v>19</v>
      </c>
      <c r="N314" s="213" t="s">
        <v>40</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140</v>
      </c>
      <c r="AT314" s="216" t="s">
        <v>135</v>
      </c>
      <c r="AU314" s="216" t="s">
        <v>79</v>
      </c>
      <c r="AY314" s="18" t="s">
        <v>133</v>
      </c>
      <c r="BE314" s="217">
        <f>IF(N314="základní",J314,0)</f>
        <v>0</v>
      </c>
      <c r="BF314" s="217">
        <f>IF(N314="snížená",J314,0)</f>
        <v>0</v>
      </c>
      <c r="BG314" s="217">
        <f>IF(N314="zákl. přenesená",J314,0)</f>
        <v>0</v>
      </c>
      <c r="BH314" s="217">
        <f>IF(N314="sníž. přenesená",J314,0)</f>
        <v>0</v>
      </c>
      <c r="BI314" s="217">
        <f>IF(N314="nulová",J314,0)</f>
        <v>0</v>
      </c>
      <c r="BJ314" s="18" t="s">
        <v>77</v>
      </c>
      <c r="BK314" s="217">
        <f>ROUND(I314*H314,2)</f>
        <v>0</v>
      </c>
      <c r="BL314" s="18" t="s">
        <v>140</v>
      </c>
      <c r="BM314" s="216" t="s">
        <v>720</v>
      </c>
    </row>
    <row r="315" s="13" customFormat="1">
      <c r="A315" s="13"/>
      <c r="B315" s="218"/>
      <c r="C315" s="219"/>
      <c r="D315" s="220" t="s">
        <v>142</v>
      </c>
      <c r="E315" s="221" t="s">
        <v>19</v>
      </c>
      <c r="F315" s="222" t="s">
        <v>721</v>
      </c>
      <c r="G315" s="219"/>
      <c r="H315" s="223">
        <v>61</v>
      </c>
      <c r="I315" s="224"/>
      <c r="J315" s="219"/>
      <c r="K315" s="219"/>
      <c r="L315" s="225"/>
      <c r="M315" s="226"/>
      <c r="N315" s="227"/>
      <c r="O315" s="227"/>
      <c r="P315" s="227"/>
      <c r="Q315" s="227"/>
      <c r="R315" s="227"/>
      <c r="S315" s="227"/>
      <c r="T315" s="228"/>
      <c r="U315" s="13"/>
      <c r="V315" s="13"/>
      <c r="W315" s="13"/>
      <c r="X315" s="13"/>
      <c r="Y315" s="13"/>
      <c r="Z315" s="13"/>
      <c r="AA315" s="13"/>
      <c r="AB315" s="13"/>
      <c r="AC315" s="13"/>
      <c r="AD315" s="13"/>
      <c r="AE315" s="13"/>
      <c r="AT315" s="229" t="s">
        <v>142</v>
      </c>
      <c r="AU315" s="229" t="s">
        <v>79</v>
      </c>
      <c r="AV315" s="13" t="s">
        <v>79</v>
      </c>
      <c r="AW315" s="13" t="s">
        <v>31</v>
      </c>
      <c r="AX315" s="13" t="s">
        <v>69</v>
      </c>
      <c r="AY315" s="229" t="s">
        <v>133</v>
      </c>
    </row>
    <row r="316" s="14" customFormat="1">
      <c r="A316" s="14"/>
      <c r="B316" s="230"/>
      <c r="C316" s="231"/>
      <c r="D316" s="220" t="s">
        <v>142</v>
      </c>
      <c r="E316" s="232" t="s">
        <v>19</v>
      </c>
      <c r="F316" s="233" t="s">
        <v>144</v>
      </c>
      <c r="G316" s="231"/>
      <c r="H316" s="234">
        <v>61</v>
      </c>
      <c r="I316" s="235"/>
      <c r="J316" s="231"/>
      <c r="K316" s="231"/>
      <c r="L316" s="236"/>
      <c r="M316" s="237"/>
      <c r="N316" s="238"/>
      <c r="O316" s="238"/>
      <c r="P316" s="238"/>
      <c r="Q316" s="238"/>
      <c r="R316" s="238"/>
      <c r="S316" s="238"/>
      <c r="T316" s="239"/>
      <c r="U316" s="14"/>
      <c r="V316" s="14"/>
      <c r="W316" s="14"/>
      <c r="X316" s="14"/>
      <c r="Y316" s="14"/>
      <c r="Z316" s="14"/>
      <c r="AA316" s="14"/>
      <c r="AB316" s="14"/>
      <c r="AC316" s="14"/>
      <c r="AD316" s="14"/>
      <c r="AE316" s="14"/>
      <c r="AT316" s="240" t="s">
        <v>142</v>
      </c>
      <c r="AU316" s="240" t="s">
        <v>79</v>
      </c>
      <c r="AV316" s="14" t="s">
        <v>140</v>
      </c>
      <c r="AW316" s="14" t="s">
        <v>31</v>
      </c>
      <c r="AX316" s="14" t="s">
        <v>77</v>
      </c>
      <c r="AY316" s="240" t="s">
        <v>133</v>
      </c>
    </row>
    <row r="317" s="2" customFormat="1" ht="16.5" customHeight="1">
      <c r="A317" s="39"/>
      <c r="B317" s="40"/>
      <c r="C317" s="205" t="s">
        <v>722</v>
      </c>
      <c r="D317" s="205" t="s">
        <v>135</v>
      </c>
      <c r="E317" s="206" t="s">
        <v>723</v>
      </c>
      <c r="F317" s="207" t="s">
        <v>724</v>
      </c>
      <c r="G317" s="208" t="s">
        <v>265</v>
      </c>
      <c r="H317" s="209">
        <v>1</v>
      </c>
      <c r="I317" s="210"/>
      <c r="J317" s="211">
        <f>ROUND(I317*H317,2)</f>
        <v>0</v>
      </c>
      <c r="K317" s="207" t="s">
        <v>19</v>
      </c>
      <c r="L317" s="45"/>
      <c r="M317" s="212" t="s">
        <v>19</v>
      </c>
      <c r="N317" s="213" t="s">
        <v>40</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140</v>
      </c>
      <c r="AT317" s="216" t="s">
        <v>135</v>
      </c>
      <c r="AU317" s="216" t="s">
        <v>79</v>
      </c>
      <c r="AY317" s="18" t="s">
        <v>133</v>
      </c>
      <c r="BE317" s="217">
        <f>IF(N317="základní",J317,0)</f>
        <v>0</v>
      </c>
      <c r="BF317" s="217">
        <f>IF(N317="snížená",J317,0)</f>
        <v>0</v>
      </c>
      <c r="BG317" s="217">
        <f>IF(N317="zákl. přenesená",J317,0)</f>
        <v>0</v>
      </c>
      <c r="BH317" s="217">
        <f>IF(N317="sníž. přenesená",J317,0)</f>
        <v>0</v>
      </c>
      <c r="BI317" s="217">
        <f>IF(N317="nulová",J317,0)</f>
        <v>0</v>
      </c>
      <c r="BJ317" s="18" t="s">
        <v>77</v>
      </c>
      <c r="BK317" s="217">
        <f>ROUND(I317*H317,2)</f>
        <v>0</v>
      </c>
      <c r="BL317" s="18" t="s">
        <v>140</v>
      </c>
      <c r="BM317" s="216" t="s">
        <v>725</v>
      </c>
    </row>
    <row r="318" s="13" customFormat="1">
      <c r="A318" s="13"/>
      <c r="B318" s="218"/>
      <c r="C318" s="219"/>
      <c r="D318" s="220" t="s">
        <v>142</v>
      </c>
      <c r="E318" s="221" t="s">
        <v>19</v>
      </c>
      <c r="F318" s="222" t="s">
        <v>726</v>
      </c>
      <c r="G318" s="219"/>
      <c r="H318" s="223">
        <v>1</v>
      </c>
      <c r="I318" s="224"/>
      <c r="J318" s="219"/>
      <c r="K318" s="219"/>
      <c r="L318" s="225"/>
      <c r="M318" s="226"/>
      <c r="N318" s="227"/>
      <c r="O318" s="227"/>
      <c r="P318" s="227"/>
      <c r="Q318" s="227"/>
      <c r="R318" s="227"/>
      <c r="S318" s="227"/>
      <c r="T318" s="228"/>
      <c r="U318" s="13"/>
      <c r="V318" s="13"/>
      <c r="W318" s="13"/>
      <c r="X318" s="13"/>
      <c r="Y318" s="13"/>
      <c r="Z318" s="13"/>
      <c r="AA318" s="13"/>
      <c r="AB318" s="13"/>
      <c r="AC318" s="13"/>
      <c r="AD318" s="13"/>
      <c r="AE318" s="13"/>
      <c r="AT318" s="229" t="s">
        <v>142</v>
      </c>
      <c r="AU318" s="229" t="s">
        <v>79</v>
      </c>
      <c r="AV318" s="13" t="s">
        <v>79</v>
      </c>
      <c r="AW318" s="13" t="s">
        <v>31</v>
      </c>
      <c r="AX318" s="13" t="s">
        <v>69</v>
      </c>
      <c r="AY318" s="229" t="s">
        <v>133</v>
      </c>
    </row>
    <row r="319" s="14" customFormat="1">
      <c r="A319" s="14"/>
      <c r="B319" s="230"/>
      <c r="C319" s="231"/>
      <c r="D319" s="220" t="s">
        <v>142</v>
      </c>
      <c r="E319" s="232" t="s">
        <v>19</v>
      </c>
      <c r="F319" s="233" t="s">
        <v>144</v>
      </c>
      <c r="G319" s="231"/>
      <c r="H319" s="234">
        <v>1</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142</v>
      </c>
      <c r="AU319" s="240" t="s">
        <v>79</v>
      </c>
      <c r="AV319" s="14" t="s">
        <v>140</v>
      </c>
      <c r="AW319" s="14" t="s">
        <v>31</v>
      </c>
      <c r="AX319" s="14" t="s">
        <v>77</v>
      </c>
      <c r="AY319" s="240" t="s">
        <v>133</v>
      </c>
    </row>
    <row r="320" s="12" customFormat="1" ht="22.8" customHeight="1">
      <c r="A320" s="12"/>
      <c r="B320" s="189"/>
      <c r="C320" s="190"/>
      <c r="D320" s="191" t="s">
        <v>68</v>
      </c>
      <c r="E320" s="203" t="s">
        <v>180</v>
      </c>
      <c r="F320" s="203" t="s">
        <v>247</v>
      </c>
      <c r="G320" s="190"/>
      <c r="H320" s="190"/>
      <c r="I320" s="193"/>
      <c r="J320" s="204">
        <f>BK320</f>
        <v>0</v>
      </c>
      <c r="K320" s="190"/>
      <c r="L320" s="195"/>
      <c r="M320" s="196"/>
      <c r="N320" s="197"/>
      <c r="O320" s="197"/>
      <c r="P320" s="198">
        <f>SUM(P321:P469)</f>
        <v>0</v>
      </c>
      <c r="Q320" s="197"/>
      <c r="R320" s="198">
        <f>SUM(R321:R469)</f>
        <v>0</v>
      </c>
      <c r="S320" s="197"/>
      <c r="T320" s="199">
        <f>SUM(T321:T469)</f>
        <v>0</v>
      </c>
      <c r="U320" s="12"/>
      <c r="V320" s="12"/>
      <c r="W320" s="12"/>
      <c r="X320" s="12"/>
      <c r="Y320" s="12"/>
      <c r="Z320" s="12"/>
      <c r="AA320" s="12"/>
      <c r="AB320" s="12"/>
      <c r="AC320" s="12"/>
      <c r="AD320" s="12"/>
      <c r="AE320" s="12"/>
      <c r="AR320" s="200" t="s">
        <v>77</v>
      </c>
      <c r="AT320" s="201" t="s">
        <v>68</v>
      </c>
      <c r="AU320" s="201" t="s">
        <v>77</v>
      </c>
      <c r="AY320" s="200" t="s">
        <v>133</v>
      </c>
      <c r="BK320" s="202">
        <f>SUM(BK321:BK469)</f>
        <v>0</v>
      </c>
    </row>
    <row r="321" s="2" customFormat="1" ht="16.5" customHeight="1">
      <c r="A321" s="39"/>
      <c r="B321" s="40"/>
      <c r="C321" s="205" t="s">
        <v>727</v>
      </c>
      <c r="D321" s="205" t="s">
        <v>135</v>
      </c>
      <c r="E321" s="206" t="s">
        <v>728</v>
      </c>
      <c r="F321" s="207" t="s">
        <v>729</v>
      </c>
      <c r="G321" s="208" t="s">
        <v>279</v>
      </c>
      <c r="H321" s="209">
        <v>6</v>
      </c>
      <c r="I321" s="210"/>
      <c r="J321" s="211">
        <f>ROUND(I321*H321,2)</f>
        <v>0</v>
      </c>
      <c r="K321" s="207" t="s">
        <v>139</v>
      </c>
      <c r="L321" s="45"/>
      <c r="M321" s="212" t="s">
        <v>19</v>
      </c>
      <c r="N321" s="213" t="s">
        <v>40</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140</v>
      </c>
      <c r="AT321" s="216" t="s">
        <v>135</v>
      </c>
      <c r="AU321" s="216" t="s">
        <v>79</v>
      </c>
      <c r="AY321" s="18" t="s">
        <v>133</v>
      </c>
      <c r="BE321" s="217">
        <f>IF(N321="základní",J321,0)</f>
        <v>0</v>
      </c>
      <c r="BF321" s="217">
        <f>IF(N321="snížená",J321,0)</f>
        <v>0</v>
      </c>
      <c r="BG321" s="217">
        <f>IF(N321="zákl. přenesená",J321,0)</f>
        <v>0</v>
      </c>
      <c r="BH321" s="217">
        <f>IF(N321="sníž. přenesená",J321,0)</f>
        <v>0</v>
      </c>
      <c r="BI321" s="217">
        <f>IF(N321="nulová",J321,0)</f>
        <v>0</v>
      </c>
      <c r="BJ321" s="18" t="s">
        <v>77</v>
      </c>
      <c r="BK321" s="217">
        <f>ROUND(I321*H321,2)</f>
        <v>0</v>
      </c>
      <c r="BL321" s="18" t="s">
        <v>140</v>
      </c>
      <c r="BM321" s="216" t="s">
        <v>730</v>
      </c>
    </row>
    <row r="322" s="13" customFormat="1">
      <c r="A322" s="13"/>
      <c r="B322" s="218"/>
      <c r="C322" s="219"/>
      <c r="D322" s="220" t="s">
        <v>142</v>
      </c>
      <c r="E322" s="221" t="s">
        <v>19</v>
      </c>
      <c r="F322" s="222" t="s">
        <v>731</v>
      </c>
      <c r="G322" s="219"/>
      <c r="H322" s="223">
        <v>6</v>
      </c>
      <c r="I322" s="224"/>
      <c r="J322" s="219"/>
      <c r="K322" s="219"/>
      <c r="L322" s="225"/>
      <c r="M322" s="226"/>
      <c r="N322" s="227"/>
      <c r="O322" s="227"/>
      <c r="P322" s="227"/>
      <c r="Q322" s="227"/>
      <c r="R322" s="227"/>
      <c r="S322" s="227"/>
      <c r="T322" s="228"/>
      <c r="U322" s="13"/>
      <c r="V322" s="13"/>
      <c r="W322" s="13"/>
      <c r="X322" s="13"/>
      <c r="Y322" s="13"/>
      <c r="Z322" s="13"/>
      <c r="AA322" s="13"/>
      <c r="AB322" s="13"/>
      <c r="AC322" s="13"/>
      <c r="AD322" s="13"/>
      <c r="AE322" s="13"/>
      <c r="AT322" s="229" t="s">
        <v>142</v>
      </c>
      <c r="AU322" s="229" t="s">
        <v>79</v>
      </c>
      <c r="AV322" s="13" t="s">
        <v>79</v>
      </c>
      <c r="AW322" s="13" t="s">
        <v>31</v>
      </c>
      <c r="AX322" s="13" t="s">
        <v>69</v>
      </c>
      <c r="AY322" s="229" t="s">
        <v>133</v>
      </c>
    </row>
    <row r="323" s="14" customFormat="1">
      <c r="A323" s="14"/>
      <c r="B323" s="230"/>
      <c r="C323" s="231"/>
      <c r="D323" s="220" t="s">
        <v>142</v>
      </c>
      <c r="E323" s="232" t="s">
        <v>19</v>
      </c>
      <c r="F323" s="233" t="s">
        <v>144</v>
      </c>
      <c r="G323" s="231"/>
      <c r="H323" s="234">
        <v>6</v>
      </c>
      <c r="I323" s="235"/>
      <c r="J323" s="231"/>
      <c r="K323" s="231"/>
      <c r="L323" s="236"/>
      <c r="M323" s="237"/>
      <c r="N323" s="238"/>
      <c r="O323" s="238"/>
      <c r="P323" s="238"/>
      <c r="Q323" s="238"/>
      <c r="R323" s="238"/>
      <c r="S323" s="238"/>
      <c r="T323" s="239"/>
      <c r="U323" s="14"/>
      <c r="V323" s="14"/>
      <c r="W323" s="14"/>
      <c r="X323" s="14"/>
      <c r="Y323" s="14"/>
      <c r="Z323" s="14"/>
      <c r="AA323" s="14"/>
      <c r="AB323" s="14"/>
      <c r="AC323" s="14"/>
      <c r="AD323" s="14"/>
      <c r="AE323" s="14"/>
      <c r="AT323" s="240" t="s">
        <v>142</v>
      </c>
      <c r="AU323" s="240" t="s">
        <v>79</v>
      </c>
      <c r="AV323" s="14" t="s">
        <v>140</v>
      </c>
      <c r="AW323" s="14" t="s">
        <v>31</v>
      </c>
      <c r="AX323" s="14" t="s">
        <v>77</v>
      </c>
      <c r="AY323" s="240" t="s">
        <v>133</v>
      </c>
    </row>
    <row r="324" s="2" customFormat="1" ht="16.5" customHeight="1">
      <c r="A324" s="39"/>
      <c r="B324" s="40"/>
      <c r="C324" s="205" t="s">
        <v>732</v>
      </c>
      <c r="D324" s="205" t="s">
        <v>135</v>
      </c>
      <c r="E324" s="206" t="s">
        <v>733</v>
      </c>
      <c r="F324" s="207" t="s">
        <v>734</v>
      </c>
      <c r="G324" s="208" t="s">
        <v>279</v>
      </c>
      <c r="H324" s="209">
        <v>2</v>
      </c>
      <c r="I324" s="210"/>
      <c r="J324" s="211">
        <f>ROUND(I324*H324,2)</f>
        <v>0</v>
      </c>
      <c r="K324" s="207" t="s">
        <v>139</v>
      </c>
      <c r="L324" s="45"/>
      <c r="M324" s="212" t="s">
        <v>19</v>
      </c>
      <c r="N324" s="213" t="s">
        <v>40</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140</v>
      </c>
      <c r="AT324" s="216" t="s">
        <v>135</v>
      </c>
      <c r="AU324" s="216" t="s">
        <v>79</v>
      </c>
      <c r="AY324" s="18" t="s">
        <v>133</v>
      </c>
      <c r="BE324" s="217">
        <f>IF(N324="základní",J324,0)</f>
        <v>0</v>
      </c>
      <c r="BF324" s="217">
        <f>IF(N324="snížená",J324,0)</f>
        <v>0</v>
      </c>
      <c r="BG324" s="217">
        <f>IF(N324="zákl. přenesená",J324,0)</f>
        <v>0</v>
      </c>
      <c r="BH324" s="217">
        <f>IF(N324="sníž. přenesená",J324,0)</f>
        <v>0</v>
      </c>
      <c r="BI324" s="217">
        <f>IF(N324="nulová",J324,0)</f>
        <v>0</v>
      </c>
      <c r="BJ324" s="18" t="s">
        <v>77</v>
      </c>
      <c r="BK324" s="217">
        <f>ROUND(I324*H324,2)</f>
        <v>0</v>
      </c>
      <c r="BL324" s="18" t="s">
        <v>140</v>
      </c>
      <c r="BM324" s="216" t="s">
        <v>735</v>
      </c>
    </row>
    <row r="325" s="13" customFormat="1">
      <c r="A325" s="13"/>
      <c r="B325" s="218"/>
      <c r="C325" s="219"/>
      <c r="D325" s="220" t="s">
        <v>142</v>
      </c>
      <c r="E325" s="221" t="s">
        <v>19</v>
      </c>
      <c r="F325" s="222" t="s">
        <v>736</v>
      </c>
      <c r="G325" s="219"/>
      <c r="H325" s="223">
        <v>2</v>
      </c>
      <c r="I325" s="224"/>
      <c r="J325" s="219"/>
      <c r="K325" s="219"/>
      <c r="L325" s="225"/>
      <c r="M325" s="226"/>
      <c r="N325" s="227"/>
      <c r="O325" s="227"/>
      <c r="P325" s="227"/>
      <c r="Q325" s="227"/>
      <c r="R325" s="227"/>
      <c r="S325" s="227"/>
      <c r="T325" s="228"/>
      <c r="U325" s="13"/>
      <c r="V325" s="13"/>
      <c r="W325" s="13"/>
      <c r="X325" s="13"/>
      <c r="Y325" s="13"/>
      <c r="Z325" s="13"/>
      <c r="AA325" s="13"/>
      <c r="AB325" s="13"/>
      <c r="AC325" s="13"/>
      <c r="AD325" s="13"/>
      <c r="AE325" s="13"/>
      <c r="AT325" s="229" t="s">
        <v>142</v>
      </c>
      <c r="AU325" s="229" t="s">
        <v>79</v>
      </c>
      <c r="AV325" s="13" t="s">
        <v>79</v>
      </c>
      <c r="AW325" s="13" t="s">
        <v>31</v>
      </c>
      <c r="AX325" s="13" t="s">
        <v>69</v>
      </c>
      <c r="AY325" s="229" t="s">
        <v>133</v>
      </c>
    </row>
    <row r="326" s="14" customFormat="1">
      <c r="A326" s="14"/>
      <c r="B326" s="230"/>
      <c r="C326" s="231"/>
      <c r="D326" s="220" t="s">
        <v>142</v>
      </c>
      <c r="E326" s="232" t="s">
        <v>19</v>
      </c>
      <c r="F326" s="233" t="s">
        <v>144</v>
      </c>
      <c r="G326" s="231"/>
      <c r="H326" s="234">
        <v>2</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142</v>
      </c>
      <c r="AU326" s="240" t="s">
        <v>79</v>
      </c>
      <c r="AV326" s="14" t="s">
        <v>140</v>
      </c>
      <c r="AW326" s="14" t="s">
        <v>31</v>
      </c>
      <c r="AX326" s="14" t="s">
        <v>77</v>
      </c>
      <c r="AY326" s="240" t="s">
        <v>133</v>
      </c>
    </row>
    <row r="327" s="2" customFormat="1" ht="78" customHeight="1">
      <c r="A327" s="39"/>
      <c r="B327" s="40"/>
      <c r="C327" s="255" t="s">
        <v>737</v>
      </c>
      <c r="D327" s="255" t="s">
        <v>433</v>
      </c>
      <c r="E327" s="256" t="s">
        <v>738</v>
      </c>
      <c r="F327" s="257" t="s">
        <v>739</v>
      </c>
      <c r="G327" s="258" t="s">
        <v>279</v>
      </c>
      <c r="H327" s="259">
        <v>7</v>
      </c>
      <c r="I327" s="260"/>
      <c r="J327" s="261">
        <f>ROUND(I327*H327,2)</f>
        <v>0</v>
      </c>
      <c r="K327" s="257" t="s">
        <v>19</v>
      </c>
      <c r="L327" s="262"/>
      <c r="M327" s="263" t="s">
        <v>19</v>
      </c>
      <c r="N327" s="264" t="s">
        <v>40</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175</v>
      </c>
      <c r="AT327" s="216" t="s">
        <v>433</v>
      </c>
      <c r="AU327" s="216" t="s">
        <v>79</v>
      </c>
      <c r="AY327" s="18" t="s">
        <v>133</v>
      </c>
      <c r="BE327" s="217">
        <f>IF(N327="základní",J327,0)</f>
        <v>0</v>
      </c>
      <c r="BF327" s="217">
        <f>IF(N327="snížená",J327,0)</f>
        <v>0</v>
      </c>
      <c r="BG327" s="217">
        <f>IF(N327="zákl. přenesená",J327,0)</f>
        <v>0</v>
      </c>
      <c r="BH327" s="217">
        <f>IF(N327="sníž. přenesená",J327,0)</f>
        <v>0</v>
      </c>
      <c r="BI327" s="217">
        <f>IF(N327="nulová",J327,0)</f>
        <v>0</v>
      </c>
      <c r="BJ327" s="18" t="s">
        <v>77</v>
      </c>
      <c r="BK327" s="217">
        <f>ROUND(I327*H327,2)</f>
        <v>0</v>
      </c>
      <c r="BL327" s="18" t="s">
        <v>140</v>
      </c>
      <c r="BM327" s="216" t="s">
        <v>740</v>
      </c>
    </row>
    <row r="328" s="15" customFormat="1">
      <c r="A328" s="15"/>
      <c r="B328" s="265"/>
      <c r="C328" s="266"/>
      <c r="D328" s="220" t="s">
        <v>142</v>
      </c>
      <c r="E328" s="267" t="s">
        <v>19</v>
      </c>
      <c r="F328" s="268" t="s">
        <v>741</v>
      </c>
      <c r="G328" s="266"/>
      <c r="H328" s="267" t="s">
        <v>19</v>
      </c>
      <c r="I328" s="269"/>
      <c r="J328" s="266"/>
      <c r="K328" s="266"/>
      <c r="L328" s="270"/>
      <c r="M328" s="271"/>
      <c r="N328" s="272"/>
      <c r="O328" s="272"/>
      <c r="P328" s="272"/>
      <c r="Q328" s="272"/>
      <c r="R328" s="272"/>
      <c r="S328" s="272"/>
      <c r="T328" s="273"/>
      <c r="U328" s="15"/>
      <c r="V328" s="15"/>
      <c r="W328" s="15"/>
      <c r="X328" s="15"/>
      <c r="Y328" s="15"/>
      <c r="Z328" s="15"/>
      <c r="AA328" s="15"/>
      <c r="AB328" s="15"/>
      <c r="AC328" s="15"/>
      <c r="AD328" s="15"/>
      <c r="AE328" s="15"/>
      <c r="AT328" s="274" t="s">
        <v>142</v>
      </c>
      <c r="AU328" s="274" t="s">
        <v>79</v>
      </c>
      <c r="AV328" s="15" t="s">
        <v>77</v>
      </c>
      <c r="AW328" s="15" t="s">
        <v>31</v>
      </c>
      <c r="AX328" s="15" t="s">
        <v>69</v>
      </c>
      <c r="AY328" s="274" t="s">
        <v>133</v>
      </c>
    </row>
    <row r="329" s="13" customFormat="1">
      <c r="A329" s="13"/>
      <c r="B329" s="218"/>
      <c r="C329" s="219"/>
      <c r="D329" s="220" t="s">
        <v>142</v>
      </c>
      <c r="E329" s="221" t="s">
        <v>19</v>
      </c>
      <c r="F329" s="222" t="s">
        <v>742</v>
      </c>
      <c r="G329" s="219"/>
      <c r="H329" s="223">
        <v>2</v>
      </c>
      <c r="I329" s="224"/>
      <c r="J329" s="219"/>
      <c r="K329" s="219"/>
      <c r="L329" s="225"/>
      <c r="M329" s="226"/>
      <c r="N329" s="227"/>
      <c r="O329" s="227"/>
      <c r="P329" s="227"/>
      <c r="Q329" s="227"/>
      <c r="R329" s="227"/>
      <c r="S329" s="227"/>
      <c r="T329" s="228"/>
      <c r="U329" s="13"/>
      <c r="V329" s="13"/>
      <c r="W329" s="13"/>
      <c r="X329" s="13"/>
      <c r="Y329" s="13"/>
      <c r="Z329" s="13"/>
      <c r="AA329" s="13"/>
      <c r="AB329" s="13"/>
      <c r="AC329" s="13"/>
      <c r="AD329" s="13"/>
      <c r="AE329" s="13"/>
      <c r="AT329" s="229" t="s">
        <v>142</v>
      </c>
      <c r="AU329" s="229" t="s">
        <v>79</v>
      </c>
      <c r="AV329" s="13" t="s">
        <v>79</v>
      </c>
      <c r="AW329" s="13" t="s">
        <v>31</v>
      </c>
      <c r="AX329" s="13" t="s">
        <v>69</v>
      </c>
      <c r="AY329" s="229" t="s">
        <v>133</v>
      </c>
    </row>
    <row r="330" s="13" customFormat="1">
      <c r="A330" s="13"/>
      <c r="B330" s="218"/>
      <c r="C330" s="219"/>
      <c r="D330" s="220" t="s">
        <v>142</v>
      </c>
      <c r="E330" s="221" t="s">
        <v>19</v>
      </c>
      <c r="F330" s="222" t="s">
        <v>743</v>
      </c>
      <c r="G330" s="219"/>
      <c r="H330" s="223">
        <v>2</v>
      </c>
      <c r="I330" s="224"/>
      <c r="J330" s="219"/>
      <c r="K330" s="219"/>
      <c r="L330" s="225"/>
      <c r="M330" s="226"/>
      <c r="N330" s="227"/>
      <c r="O330" s="227"/>
      <c r="P330" s="227"/>
      <c r="Q330" s="227"/>
      <c r="R330" s="227"/>
      <c r="S330" s="227"/>
      <c r="T330" s="228"/>
      <c r="U330" s="13"/>
      <c r="V330" s="13"/>
      <c r="W330" s="13"/>
      <c r="X330" s="13"/>
      <c r="Y330" s="13"/>
      <c r="Z330" s="13"/>
      <c r="AA330" s="13"/>
      <c r="AB330" s="13"/>
      <c r="AC330" s="13"/>
      <c r="AD330" s="13"/>
      <c r="AE330" s="13"/>
      <c r="AT330" s="229" t="s">
        <v>142</v>
      </c>
      <c r="AU330" s="229" t="s">
        <v>79</v>
      </c>
      <c r="AV330" s="13" t="s">
        <v>79</v>
      </c>
      <c r="AW330" s="13" t="s">
        <v>31</v>
      </c>
      <c r="AX330" s="13" t="s">
        <v>69</v>
      </c>
      <c r="AY330" s="229" t="s">
        <v>133</v>
      </c>
    </row>
    <row r="331" s="13" customFormat="1">
      <c r="A331" s="13"/>
      <c r="B331" s="218"/>
      <c r="C331" s="219"/>
      <c r="D331" s="220" t="s">
        <v>142</v>
      </c>
      <c r="E331" s="221" t="s">
        <v>19</v>
      </c>
      <c r="F331" s="222" t="s">
        <v>744</v>
      </c>
      <c r="G331" s="219"/>
      <c r="H331" s="223">
        <v>1</v>
      </c>
      <c r="I331" s="224"/>
      <c r="J331" s="219"/>
      <c r="K331" s="219"/>
      <c r="L331" s="225"/>
      <c r="M331" s="226"/>
      <c r="N331" s="227"/>
      <c r="O331" s="227"/>
      <c r="P331" s="227"/>
      <c r="Q331" s="227"/>
      <c r="R331" s="227"/>
      <c r="S331" s="227"/>
      <c r="T331" s="228"/>
      <c r="U331" s="13"/>
      <c r="V331" s="13"/>
      <c r="W331" s="13"/>
      <c r="X331" s="13"/>
      <c r="Y331" s="13"/>
      <c r="Z331" s="13"/>
      <c r="AA331" s="13"/>
      <c r="AB331" s="13"/>
      <c r="AC331" s="13"/>
      <c r="AD331" s="13"/>
      <c r="AE331" s="13"/>
      <c r="AT331" s="229" t="s">
        <v>142</v>
      </c>
      <c r="AU331" s="229" t="s">
        <v>79</v>
      </c>
      <c r="AV331" s="13" t="s">
        <v>79</v>
      </c>
      <c r="AW331" s="13" t="s">
        <v>31</v>
      </c>
      <c r="AX331" s="13" t="s">
        <v>69</v>
      </c>
      <c r="AY331" s="229" t="s">
        <v>133</v>
      </c>
    </row>
    <row r="332" s="13" customFormat="1">
      <c r="A332" s="13"/>
      <c r="B332" s="218"/>
      <c r="C332" s="219"/>
      <c r="D332" s="220" t="s">
        <v>142</v>
      </c>
      <c r="E332" s="221" t="s">
        <v>19</v>
      </c>
      <c r="F332" s="222" t="s">
        <v>745</v>
      </c>
      <c r="G332" s="219"/>
      <c r="H332" s="223">
        <v>1</v>
      </c>
      <c r="I332" s="224"/>
      <c r="J332" s="219"/>
      <c r="K332" s="219"/>
      <c r="L332" s="225"/>
      <c r="M332" s="226"/>
      <c r="N332" s="227"/>
      <c r="O332" s="227"/>
      <c r="P332" s="227"/>
      <c r="Q332" s="227"/>
      <c r="R332" s="227"/>
      <c r="S332" s="227"/>
      <c r="T332" s="228"/>
      <c r="U332" s="13"/>
      <c r="V332" s="13"/>
      <c r="W332" s="13"/>
      <c r="X332" s="13"/>
      <c r="Y332" s="13"/>
      <c r="Z332" s="13"/>
      <c r="AA332" s="13"/>
      <c r="AB332" s="13"/>
      <c r="AC332" s="13"/>
      <c r="AD332" s="13"/>
      <c r="AE332" s="13"/>
      <c r="AT332" s="229" t="s">
        <v>142</v>
      </c>
      <c r="AU332" s="229" t="s">
        <v>79</v>
      </c>
      <c r="AV332" s="13" t="s">
        <v>79</v>
      </c>
      <c r="AW332" s="13" t="s">
        <v>31</v>
      </c>
      <c r="AX332" s="13" t="s">
        <v>69</v>
      </c>
      <c r="AY332" s="229" t="s">
        <v>133</v>
      </c>
    </row>
    <row r="333" s="13" customFormat="1">
      <c r="A333" s="13"/>
      <c r="B333" s="218"/>
      <c r="C333" s="219"/>
      <c r="D333" s="220" t="s">
        <v>142</v>
      </c>
      <c r="E333" s="221" t="s">
        <v>19</v>
      </c>
      <c r="F333" s="222" t="s">
        <v>746</v>
      </c>
      <c r="G333" s="219"/>
      <c r="H333" s="223">
        <v>1</v>
      </c>
      <c r="I333" s="224"/>
      <c r="J333" s="219"/>
      <c r="K333" s="219"/>
      <c r="L333" s="225"/>
      <c r="M333" s="226"/>
      <c r="N333" s="227"/>
      <c r="O333" s="227"/>
      <c r="P333" s="227"/>
      <c r="Q333" s="227"/>
      <c r="R333" s="227"/>
      <c r="S333" s="227"/>
      <c r="T333" s="228"/>
      <c r="U333" s="13"/>
      <c r="V333" s="13"/>
      <c r="W333" s="13"/>
      <c r="X333" s="13"/>
      <c r="Y333" s="13"/>
      <c r="Z333" s="13"/>
      <c r="AA333" s="13"/>
      <c r="AB333" s="13"/>
      <c r="AC333" s="13"/>
      <c r="AD333" s="13"/>
      <c r="AE333" s="13"/>
      <c r="AT333" s="229" t="s">
        <v>142</v>
      </c>
      <c r="AU333" s="229" t="s">
        <v>79</v>
      </c>
      <c r="AV333" s="13" t="s">
        <v>79</v>
      </c>
      <c r="AW333" s="13" t="s">
        <v>31</v>
      </c>
      <c r="AX333" s="13" t="s">
        <v>69</v>
      </c>
      <c r="AY333" s="229" t="s">
        <v>133</v>
      </c>
    </row>
    <row r="334" s="14" customFormat="1">
      <c r="A334" s="14"/>
      <c r="B334" s="230"/>
      <c r="C334" s="231"/>
      <c r="D334" s="220" t="s">
        <v>142</v>
      </c>
      <c r="E334" s="232" t="s">
        <v>19</v>
      </c>
      <c r="F334" s="233" t="s">
        <v>144</v>
      </c>
      <c r="G334" s="231"/>
      <c r="H334" s="234">
        <v>7</v>
      </c>
      <c r="I334" s="235"/>
      <c r="J334" s="231"/>
      <c r="K334" s="231"/>
      <c r="L334" s="236"/>
      <c r="M334" s="237"/>
      <c r="N334" s="238"/>
      <c r="O334" s="238"/>
      <c r="P334" s="238"/>
      <c r="Q334" s="238"/>
      <c r="R334" s="238"/>
      <c r="S334" s="238"/>
      <c r="T334" s="239"/>
      <c r="U334" s="14"/>
      <c r="V334" s="14"/>
      <c r="W334" s="14"/>
      <c r="X334" s="14"/>
      <c r="Y334" s="14"/>
      <c r="Z334" s="14"/>
      <c r="AA334" s="14"/>
      <c r="AB334" s="14"/>
      <c r="AC334" s="14"/>
      <c r="AD334" s="14"/>
      <c r="AE334" s="14"/>
      <c r="AT334" s="240" t="s">
        <v>142</v>
      </c>
      <c r="AU334" s="240" t="s">
        <v>79</v>
      </c>
      <c r="AV334" s="14" t="s">
        <v>140</v>
      </c>
      <c r="AW334" s="14" t="s">
        <v>31</v>
      </c>
      <c r="AX334" s="14" t="s">
        <v>77</v>
      </c>
      <c r="AY334" s="240" t="s">
        <v>133</v>
      </c>
    </row>
    <row r="335" s="2" customFormat="1" ht="16.5" customHeight="1">
      <c r="A335" s="39"/>
      <c r="B335" s="40"/>
      <c r="C335" s="205" t="s">
        <v>747</v>
      </c>
      <c r="D335" s="205" t="s">
        <v>135</v>
      </c>
      <c r="E335" s="206" t="s">
        <v>748</v>
      </c>
      <c r="F335" s="207" t="s">
        <v>749</v>
      </c>
      <c r="G335" s="208" t="s">
        <v>279</v>
      </c>
      <c r="H335" s="209">
        <v>1</v>
      </c>
      <c r="I335" s="210"/>
      <c r="J335" s="211">
        <f>ROUND(I335*H335,2)</f>
        <v>0</v>
      </c>
      <c r="K335" s="207" t="s">
        <v>139</v>
      </c>
      <c r="L335" s="45"/>
      <c r="M335" s="212" t="s">
        <v>19</v>
      </c>
      <c r="N335" s="213" t="s">
        <v>40</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140</v>
      </c>
      <c r="AT335" s="216" t="s">
        <v>135</v>
      </c>
      <c r="AU335" s="216" t="s">
        <v>79</v>
      </c>
      <c r="AY335" s="18" t="s">
        <v>133</v>
      </c>
      <c r="BE335" s="217">
        <f>IF(N335="základní",J335,0)</f>
        <v>0</v>
      </c>
      <c r="BF335" s="217">
        <f>IF(N335="snížená",J335,0)</f>
        <v>0</v>
      </c>
      <c r="BG335" s="217">
        <f>IF(N335="zákl. přenesená",J335,0)</f>
        <v>0</v>
      </c>
      <c r="BH335" s="217">
        <f>IF(N335="sníž. přenesená",J335,0)</f>
        <v>0</v>
      </c>
      <c r="BI335" s="217">
        <f>IF(N335="nulová",J335,0)</f>
        <v>0</v>
      </c>
      <c r="BJ335" s="18" t="s">
        <v>77</v>
      </c>
      <c r="BK335" s="217">
        <f>ROUND(I335*H335,2)</f>
        <v>0</v>
      </c>
      <c r="BL335" s="18" t="s">
        <v>140</v>
      </c>
      <c r="BM335" s="216" t="s">
        <v>750</v>
      </c>
    </row>
    <row r="336" s="13" customFormat="1">
      <c r="A336" s="13"/>
      <c r="B336" s="218"/>
      <c r="C336" s="219"/>
      <c r="D336" s="220" t="s">
        <v>142</v>
      </c>
      <c r="E336" s="221" t="s">
        <v>19</v>
      </c>
      <c r="F336" s="222" t="s">
        <v>751</v>
      </c>
      <c r="G336" s="219"/>
      <c r="H336" s="223">
        <v>1</v>
      </c>
      <c r="I336" s="224"/>
      <c r="J336" s="219"/>
      <c r="K336" s="219"/>
      <c r="L336" s="225"/>
      <c r="M336" s="226"/>
      <c r="N336" s="227"/>
      <c r="O336" s="227"/>
      <c r="P336" s="227"/>
      <c r="Q336" s="227"/>
      <c r="R336" s="227"/>
      <c r="S336" s="227"/>
      <c r="T336" s="228"/>
      <c r="U336" s="13"/>
      <c r="V336" s="13"/>
      <c r="W336" s="13"/>
      <c r="X336" s="13"/>
      <c r="Y336" s="13"/>
      <c r="Z336" s="13"/>
      <c r="AA336" s="13"/>
      <c r="AB336" s="13"/>
      <c r="AC336" s="13"/>
      <c r="AD336" s="13"/>
      <c r="AE336" s="13"/>
      <c r="AT336" s="229" t="s">
        <v>142</v>
      </c>
      <c r="AU336" s="229" t="s">
        <v>79</v>
      </c>
      <c r="AV336" s="13" t="s">
        <v>79</v>
      </c>
      <c r="AW336" s="13" t="s">
        <v>31</v>
      </c>
      <c r="AX336" s="13" t="s">
        <v>69</v>
      </c>
      <c r="AY336" s="229" t="s">
        <v>133</v>
      </c>
    </row>
    <row r="337" s="14" customFormat="1">
      <c r="A337" s="14"/>
      <c r="B337" s="230"/>
      <c r="C337" s="231"/>
      <c r="D337" s="220" t="s">
        <v>142</v>
      </c>
      <c r="E337" s="232" t="s">
        <v>19</v>
      </c>
      <c r="F337" s="233" t="s">
        <v>144</v>
      </c>
      <c r="G337" s="231"/>
      <c r="H337" s="234">
        <v>1</v>
      </c>
      <c r="I337" s="235"/>
      <c r="J337" s="231"/>
      <c r="K337" s="231"/>
      <c r="L337" s="236"/>
      <c r="M337" s="237"/>
      <c r="N337" s="238"/>
      <c r="O337" s="238"/>
      <c r="P337" s="238"/>
      <c r="Q337" s="238"/>
      <c r="R337" s="238"/>
      <c r="S337" s="238"/>
      <c r="T337" s="239"/>
      <c r="U337" s="14"/>
      <c r="V337" s="14"/>
      <c r="W337" s="14"/>
      <c r="X337" s="14"/>
      <c r="Y337" s="14"/>
      <c r="Z337" s="14"/>
      <c r="AA337" s="14"/>
      <c r="AB337" s="14"/>
      <c r="AC337" s="14"/>
      <c r="AD337" s="14"/>
      <c r="AE337" s="14"/>
      <c r="AT337" s="240" t="s">
        <v>142</v>
      </c>
      <c r="AU337" s="240" t="s">
        <v>79</v>
      </c>
      <c r="AV337" s="14" t="s">
        <v>140</v>
      </c>
      <c r="AW337" s="14" t="s">
        <v>31</v>
      </c>
      <c r="AX337" s="14" t="s">
        <v>77</v>
      </c>
      <c r="AY337" s="240" t="s">
        <v>133</v>
      </c>
    </row>
    <row r="338" s="2" customFormat="1" ht="16.5" customHeight="1">
      <c r="A338" s="39"/>
      <c r="B338" s="40"/>
      <c r="C338" s="205" t="s">
        <v>752</v>
      </c>
      <c r="D338" s="205" t="s">
        <v>135</v>
      </c>
      <c r="E338" s="206" t="s">
        <v>753</v>
      </c>
      <c r="F338" s="207" t="s">
        <v>754</v>
      </c>
      <c r="G338" s="208" t="s">
        <v>279</v>
      </c>
      <c r="H338" s="209">
        <v>6</v>
      </c>
      <c r="I338" s="210"/>
      <c r="J338" s="211">
        <f>ROUND(I338*H338,2)</f>
        <v>0</v>
      </c>
      <c r="K338" s="207" t="s">
        <v>139</v>
      </c>
      <c r="L338" s="45"/>
      <c r="M338" s="212" t="s">
        <v>19</v>
      </c>
      <c r="N338" s="213" t="s">
        <v>40</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140</v>
      </c>
      <c r="AT338" s="216" t="s">
        <v>135</v>
      </c>
      <c r="AU338" s="216" t="s">
        <v>79</v>
      </c>
      <c r="AY338" s="18" t="s">
        <v>133</v>
      </c>
      <c r="BE338" s="217">
        <f>IF(N338="základní",J338,0)</f>
        <v>0</v>
      </c>
      <c r="BF338" s="217">
        <f>IF(N338="snížená",J338,0)</f>
        <v>0</v>
      </c>
      <c r="BG338" s="217">
        <f>IF(N338="zákl. přenesená",J338,0)</f>
        <v>0</v>
      </c>
      <c r="BH338" s="217">
        <f>IF(N338="sníž. přenesená",J338,0)</f>
        <v>0</v>
      </c>
      <c r="BI338" s="217">
        <f>IF(N338="nulová",J338,0)</f>
        <v>0</v>
      </c>
      <c r="BJ338" s="18" t="s">
        <v>77</v>
      </c>
      <c r="BK338" s="217">
        <f>ROUND(I338*H338,2)</f>
        <v>0</v>
      </c>
      <c r="BL338" s="18" t="s">
        <v>140</v>
      </c>
      <c r="BM338" s="216" t="s">
        <v>755</v>
      </c>
    </row>
    <row r="339" s="13" customFormat="1">
      <c r="A339" s="13"/>
      <c r="B339" s="218"/>
      <c r="C339" s="219"/>
      <c r="D339" s="220" t="s">
        <v>142</v>
      </c>
      <c r="E339" s="221" t="s">
        <v>19</v>
      </c>
      <c r="F339" s="222" t="s">
        <v>756</v>
      </c>
      <c r="G339" s="219"/>
      <c r="H339" s="223">
        <v>6</v>
      </c>
      <c r="I339" s="224"/>
      <c r="J339" s="219"/>
      <c r="K339" s="219"/>
      <c r="L339" s="225"/>
      <c r="M339" s="226"/>
      <c r="N339" s="227"/>
      <c r="O339" s="227"/>
      <c r="P339" s="227"/>
      <c r="Q339" s="227"/>
      <c r="R339" s="227"/>
      <c r="S339" s="227"/>
      <c r="T339" s="228"/>
      <c r="U339" s="13"/>
      <c r="V339" s="13"/>
      <c r="W339" s="13"/>
      <c r="X339" s="13"/>
      <c r="Y339" s="13"/>
      <c r="Z339" s="13"/>
      <c r="AA339" s="13"/>
      <c r="AB339" s="13"/>
      <c r="AC339" s="13"/>
      <c r="AD339" s="13"/>
      <c r="AE339" s="13"/>
      <c r="AT339" s="229" t="s">
        <v>142</v>
      </c>
      <c r="AU339" s="229" t="s">
        <v>79</v>
      </c>
      <c r="AV339" s="13" t="s">
        <v>79</v>
      </c>
      <c r="AW339" s="13" t="s">
        <v>31</v>
      </c>
      <c r="AX339" s="13" t="s">
        <v>69</v>
      </c>
      <c r="AY339" s="229" t="s">
        <v>133</v>
      </c>
    </row>
    <row r="340" s="14" customFormat="1">
      <c r="A340" s="14"/>
      <c r="B340" s="230"/>
      <c r="C340" s="231"/>
      <c r="D340" s="220" t="s">
        <v>142</v>
      </c>
      <c r="E340" s="232" t="s">
        <v>19</v>
      </c>
      <c r="F340" s="233" t="s">
        <v>144</v>
      </c>
      <c r="G340" s="231"/>
      <c r="H340" s="234">
        <v>6</v>
      </c>
      <c r="I340" s="235"/>
      <c r="J340" s="231"/>
      <c r="K340" s="231"/>
      <c r="L340" s="236"/>
      <c r="M340" s="237"/>
      <c r="N340" s="238"/>
      <c r="O340" s="238"/>
      <c r="P340" s="238"/>
      <c r="Q340" s="238"/>
      <c r="R340" s="238"/>
      <c r="S340" s="238"/>
      <c r="T340" s="239"/>
      <c r="U340" s="14"/>
      <c r="V340" s="14"/>
      <c r="W340" s="14"/>
      <c r="X340" s="14"/>
      <c r="Y340" s="14"/>
      <c r="Z340" s="14"/>
      <c r="AA340" s="14"/>
      <c r="AB340" s="14"/>
      <c r="AC340" s="14"/>
      <c r="AD340" s="14"/>
      <c r="AE340" s="14"/>
      <c r="AT340" s="240" t="s">
        <v>142</v>
      </c>
      <c r="AU340" s="240" t="s">
        <v>79</v>
      </c>
      <c r="AV340" s="14" t="s">
        <v>140</v>
      </c>
      <c r="AW340" s="14" t="s">
        <v>31</v>
      </c>
      <c r="AX340" s="14" t="s">
        <v>77</v>
      </c>
      <c r="AY340" s="240" t="s">
        <v>133</v>
      </c>
    </row>
    <row r="341" s="2" customFormat="1" ht="16.5" customHeight="1">
      <c r="A341" s="39"/>
      <c r="B341" s="40"/>
      <c r="C341" s="255" t="s">
        <v>757</v>
      </c>
      <c r="D341" s="255" t="s">
        <v>433</v>
      </c>
      <c r="E341" s="256" t="s">
        <v>758</v>
      </c>
      <c r="F341" s="257" t="s">
        <v>759</v>
      </c>
      <c r="G341" s="258" t="s">
        <v>279</v>
      </c>
      <c r="H341" s="259">
        <v>6</v>
      </c>
      <c r="I341" s="260"/>
      <c r="J341" s="261">
        <f>ROUND(I341*H341,2)</f>
        <v>0</v>
      </c>
      <c r="K341" s="257" t="s">
        <v>139</v>
      </c>
      <c r="L341" s="262"/>
      <c r="M341" s="263" t="s">
        <v>19</v>
      </c>
      <c r="N341" s="264" t="s">
        <v>40</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175</v>
      </c>
      <c r="AT341" s="216" t="s">
        <v>433</v>
      </c>
      <c r="AU341" s="216" t="s">
        <v>79</v>
      </c>
      <c r="AY341" s="18" t="s">
        <v>133</v>
      </c>
      <c r="BE341" s="217">
        <f>IF(N341="základní",J341,0)</f>
        <v>0</v>
      </c>
      <c r="BF341" s="217">
        <f>IF(N341="snížená",J341,0)</f>
        <v>0</v>
      </c>
      <c r="BG341" s="217">
        <f>IF(N341="zákl. přenesená",J341,0)</f>
        <v>0</v>
      </c>
      <c r="BH341" s="217">
        <f>IF(N341="sníž. přenesená",J341,0)</f>
        <v>0</v>
      </c>
      <c r="BI341" s="217">
        <f>IF(N341="nulová",J341,0)</f>
        <v>0</v>
      </c>
      <c r="BJ341" s="18" t="s">
        <v>77</v>
      </c>
      <c r="BK341" s="217">
        <f>ROUND(I341*H341,2)</f>
        <v>0</v>
      </c>
      <c r="BL341" s="18" t="s">
        <v>140</v>
      </c>
      <c r="BM341" s="216" t="s">
        <v>760</v>
      </c>
    </row>
    <row r="342" s="2" customFormat="1">
      <c r="A342" s="39"/>
      <c r="B342" s="40"/>
      <c r="C342" s="41"/>
      <c r="D342" s="220" t="s">
        <v>416</v>
      </c>
      <c r="E342" s="41"/>
      <c r="F342" s="254" t="s">
        <v>761</v>
      </c>
      <c r="G342" s="41"/>
      <c r="H342" s="41"/>
      <c r="I342" s="243"/>
      <c r="J342" s="41"/>
      <c r="K342" s="41"/>
      <c r="L342" s="45"/>
      <c r="M342" s="244"/>
      <c r="N342" s="245"/>
      <c r="O342" s="85"/>
      <c r="P342" s="85"/>
      <c r="Q342" s="85"/>
      <c r="R342" s="85"/>
      <c r="S342" s="85"/>
      <c r="T342" s="86"/>
      <c r="U342" s="39"/>
      <c r="V342" s="39"/>
      <c r="W342" s="39"/>
      <c r="X342" s="39"/>
      <c r="Y342" s="39"/>
      <c r="Z342" s="39"/>
      <c r="AA342" s="39"/>
      <c r="AB342" s="39"/>
      <c r="AC342" s="39"/>
      <c r="AD342" s="39"/>
      <c r="AE342" s="39"/>
      <c r="AT342" s="18" t="s">
        <v>416</v>
      </c>
      <c r="AU342" s="18" t="s">
        <v>79</v>
      </c>
    </row>
    <row r="343" s="13" customFormat="1">
      <c r="A343" s="13"/>
      <c r="B343" s="218"/>
      <c r="C343" s="219"/>
      <c r="D343" s="220" t="s">
        <v>142</v>
      </c>
      <c r="E343" s="221" t="s">
        <v>19</v>
      </c>
      <c r="F343" s="222" t="s">
        <v>756</v>
      </c>
      <c r="G343" s="219"/>
      <c r="H343" s="223">
        <v>6</v>
      </c>
      <c r="I343" s="224"/>
      <c r="J343" s="219"/>
      <c r="K343" s="219"/>
      <c r="L343" s="225"/>
      <c r="M343" s="226"/>
      <c r="N343" s="227"/>
      <c r="O343" s="227"/>
      <c r="P343" s="227"/>
      <c r="Q343" s="227"/>
      <c r="R343" s="227"/>
      <c r="S343" s="227"/>
      <c r="T343" s="228"/>
      <c r="U343" s="13"/>
      <c r="V343" s="13"/>
      <c r="W343" s="13"/>
      <c r="X343" s="13"/>
      <c r="Y343" s="13"/>
      <c r="Z343" s="13"/>
      <c r="AA343" s="13"/>
      <c r="AB343" s="13"/>
      <c r="AC343" s="13"/>
      <c r="AD343" s="13"/>
      <c r="AE343" s="13"/>
      <c r="AT343" s="229" t="s">
        <v>142</v>
      </c>
      <c r="AU343" s="229" t="s">
        <v>79</v>
      </c>
      <c r="AV343" s="13" t="s">
        <v>79</v>
      </c>
      <c r="AW343" s="13" t="s">
        <v>31</v>
      </c>
      <c r="AX343" s="13" t="s">
        <v>69</v>
      </c>
      <c r="AY343" s="229" t="s">
        <v>133</v>
      </c>
    </row>
    <row r="344" s="14" customFormat="1">
      <c r="A344" s="14"/>
      <c r="B344" s="230"/>
      <c r="C344" s="231"/>
      <c r="D344" s="220" t="s">
        <v>142</v>
      </c>
      <c r="E344" s="232" t="s">
        <v>19</v>
      </c>
      <c r="F344" s="233" t="s">
        <v>144</v>
      </c>
      <c r="G344" s="231"/>
      <c r="H344" s="234">
        <v>6</v>
      </c>
      <c r="I344" s="235"/>
      <c r="J344" s="231"/>
      <c r="K344" s="231"/>
      <c r="L344" s="236"/>
      <c r="M344" s="237"/>
      <c r="N344" s="238"/>
      <c r="O344" s="238"/>
      <c r="P344" s="238"/>
      <c r="Q344" s="238"/>
      <c r="R344" s="238"/>
      <c r="S344" s="238"/>
      <c r="T344" s="239"/>
      <c r="U344" s="14"/>
      <c r="V344" s="14"/>
      <c r="W344" s="14"/>
      <c r="X344" s="14"/>
      <c r="Y344" s="14"/>
      <c r="Z344" s="14"/>
      <c r="AA344" s="14"/>
      <c r="AB344" s="14"/>
      <c r="AC344" s="14"/>
      <c r="AD344" s="14"/>
      <c r="AE344" s="14"/>
      <c r="AT344" s="240" t="s">
        <v>142</v>
      </c>
      <c r="AU344" s="240" t="s">
        <v>79</v>
      </c>
      <c r="AV344" s="14" t="s">
        <v>140</v>
      </c>
      <c r="AW344" s="14" t="s">
        <v>31</v>
      </c>
      <c r="AX344" s="14" t="s">
        <v>77</v>
      </c>
      <c r="AY344" s="240" t="s">
        <v>133</v>
      </c>
    </row>
    <row r="345" s="2" customFormat="1" ht="16.5" customHeight="1">
      <c r="A345" s="39"/>
      <c r="B345" s="40"/>
      <c r="C345" s="205" t="s">
        <v>762</v>
      </c>
      <c r="D345" s="205" t="s">
        <v>135</v>
      </c>
      <c r="E345" s="206" t="s">
        <v>763</v>
      </c>
      <c r="F345" s="207" t="s">
        <v>764</v>
      </c>
      <c r="G345" s="208" t="s">
        <v>138</v>
      </c>
      <c r="H345" s="209">
        <v>62.401000000000003</v>
      </c>
      <c r="I345" s="210"/>
      <c r="J345" s="211">
        <f>ROUND(I345*H345,2)</f>
        <v>0</v>
      </c>
      <c r="K345" s="207" t="s">
        <v>139</v>
      </c>
      <c r="L345" s="45"/>
      <c r="M345" s="212" t="s">
        <v>19</v>
      </c>
      <c r="N345" s="213" t="s">
        <v>40</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140</v>
      </c>
      <c r="AT345" s="216" t="s">
        <v>135</v>
      </c>
      <c r="AU345" s="216" t="s">
        <v>79</v>
      </c>
      <c r="AY345" s="18" t="s">
        <v>133</v>
      </c>
      <c r="BE345" s="217">
        <f>IF(N345="základní",J345,0)</f>
        <v>0</v>
      </c>
      <c r="BF345" s="217">
        <f>IF(N345="snížená",J345,0)</f>
        <v>0</v>
      </c>
      <c r="BG345" s="217">
        <f>IF(N345="zákl. přenesená",J345,0)</f>
        <v>0</v>
      </c>
      <c r="BH345" s="217">
        <f>IF(N345="sníž. přenesená",J345,0)</f>
        <v>0</v>
      </c>
      <c r="BI345" s="217">
        <f>IF(N345="nulová",J345,0)</f>
        <v>0</v>
      </c>
      <c r="BJ345" s="18" t="s">
        <v>77</v>
      </c>
      <c r="BK345" s="217">
        <f>ROUND(I345*H345,2)</f>
        <v>0</v>
      </c>
      <c r="BL345" s="18" t="s">
        <v>140</v>
      </c>
      <c r="BM345" s="216" t="s">
        <v>765</v>
      </c>
    </row>
    <row r="346" s="2" customFormat="1">
      <c r="A346" s="39"/>
      <c r="B346" s="40"/>
      <c r="C346" s="41"/>
      <c r="D346" s="220" t="s">
        <v>416</v>
      </c>
      <c r="E346" s="41"/>
      <c r="F346" s="254" t="s">
        <v>766</v>
      </c>
      <c r="G346" s="41"/>
      <c r="H346" s="41"/>
      <c r="I346" s="243"/>
      <c r="J346" s="41"/>
      <c r="K346" s="41"/>
      <c r="L346" s="45"/>
      <c r="M346" s="244"/>
      <c r="N346" s="245"/>
      <c r="O346" s="85"/>
      <c r="P346" s="85"/>
      <c r="Q346" s="85"/>
      <c r="R346" s="85"/>
      <c r="S346" s="85"/>
      <c r="T346" s="86"/>
      <c r="U346" s="39"/>
      <c r="V346" s="39"/>
      <c r="W346" s="39"/>
      <c r="X346" s="39"/>
      <c r="Y346" s="39"/>
      <c r="Z346" s="39"/>
      <c r="AA346" s="39"/>
      <c r="AB346" s="39"/>
      <c r="AC346" s="39"/>
      <c r="AD346" s="39"/>
      <c r="AE346" s="39"/>
      <c r="AT346" s="18" t="s">
        <v>416</v>
      </c>
      <c r="AU346" s="18" t="s">
        <v>79</v>
      </c>
    </row>
    <row r="347" s="15" customFormat="1">
      <c r="A347" s="15"/>
      <c r="B347" s="265"/>
      <c r="C347" s="266"/>
      <c r="D347" s="220" t="s">
        <v>142</v>
      </c>
      <c r="E347" s="267" t="s">
        <v>19</v>
      </c>
      <c r="F347" s="268" t="s">
        <v>767</v>
      </c>
      <c r="G347" s="266"/>
      <c r="H347" s="267" t="s">
        <v>19</v>
      </c>
      <c r="I347" s="269"/>
      <c r="J347" s="266"/>
      <c r="K347" s="266"/>
      <c r="L347" s="270"/>
      <c r="M347" s="271"/>
      <c r="N347" s="272"/>
      <c r="O347" s="272"/>
      <c r="P347" s="272"/>
      <c r="Q347" s="272"/>
      <c r="R347" s="272"/>
      <c r="S347" s="272"/>
      <c r="T347" s="273"/>
      <c r="U347" s="15"/>
      <c r="V347" s="15"/>
      <c r="W347" s="15"/>
      <c r="X347" s="15"/>
      <c r="Y347" s="15"/>
      <c r="Z347" s="15"/>
      <c r="AA347" s="15"/>
      <c r="AB347" s="15"/>
      <c r="AC347" s="15"/>
      <c r="AD347" s="15"/>
      <c r="AE347" s="15"/>
      <c r="AT347" s="274" t="s">
        <v>142</v>
      </c>
      <c r="AU347" s="274" t="s">
        <v>79</v>
      </c>
      <c r="AV347" s="15" t="s">
        <v>77</v>
      </c>
      <c r="AW347" s="15" t="s">
        <v>31</v>
      </c>
      <c r="AX347" s="15" t="s">
        <v>69</v>
      </c>
      <c r="AY347" s="274" t="s">
        <v>133</v>
      </c>
    </row>
    <row r="348" s="13" customFormat="1">
      <c r="A348" s="13"/>
      <c r="B348" s="218"/>
      <c r="C348" s="219"/>
      <c r="D348" s="220" t="s">
        <v>142</v>
      </c>
      <c r="E348" s="221" t="s">
        <v>19</v>
      </c>
      <c r="F348" s="222" t="s">
        <v>768</v>
      </c>
      <c r="G348" s="219"/>
      <c r="H348" s="223">
        <v>6.0999999999999996</v>
      </c>
      <c r="I348" s="224"/>
      <c r="J348" s="219"/>
      <c r="K348" s="219"/>
      <c r="L348" s="225"/>
      <c r="M348" s="226"/>
      <c r="N348" s="227"/>
      <c r="O348" s="227"/>
      <c r="P348" s="227"/>
      <c r="Q348" s="227"/>
      <c r="R348" s="227"/>
      <c r="S348" s="227"/>
      <c r="T348" s="228"/>
      <c r="U348" s="13"/>
      <c r="V348" s="13"/>
      <c r="W348" s="13"/>
      <c r="X348" s="13"/>
      <c r="Y348" s="13"/>
      <c r="Z348" s="13"/>
      <c r="AA348" s="13"/>
      <c r="AB348" s="13"/>
      <c r="AC348" s="13"/>
      <c r="AD348" s="13"/>
      <c r="AE348" s="13"/>
      <c r="AT348" s="229" t="s">
        <v>142</v>
      </c>
      <c r="AU348" s="229" t="s">
        <v>79</v>
      </c>
      <c r="AV348" s="13" t="s">
        <v>79</v>
      </c>
      <c r="AW348" s="13" t="s">
        <v>31</v>
      </c>
      <c r="AX348" s="13" t="s">
        <v>69</v>
      </c>
      <c r="AY348" s="229" t="s">
        <v>133</v>
      </c>
    </row>
    <row r="349" s="13" customFormat="1">
      <c r="A349" s="13"/>
      <c r="B349" s="218"/>
      <c r="C349" s="219"/>
      <c r="D349" s="220" t="s">
        <v>142</v>
      </c>
      <c r="E349" s="221" t="s">
        <v>19</v>
      </c>
      <c r="F349" s="222" t="s">
        <v>769</v>
      </c>
      <c r="G349" s="219"/>
      <c r="H349" s="223">
        <v>11</v>
      </c>
      <c r="I349" s="224"/>
      <c r="J349" s="219"/>
      <c r="K349" s="219"/>
      <c r="L349" s="225"/>
      <c r="M349" s="226"/>
      <c r="N349" s="227"/>
      <c r="O349" s="227"/>
      <c r="P349" s="227"/>
      <c r="Q349" s="227"/>
      <c r="R349" s="227"/>
      <c r="S349" s="227"/>
      <c r="T349" s="228"/>
      <c r="U349" s="13"/>
      <c r="V349" s="13"/>
      <c r="W349" s="13"/>
      <c r="X349" s="13"/>
      <c r="Y349" s="13"/>
      <c r="Z349" s="13"/>
      <c r="AA349" s="13"/>
      <c r="AB349" s="13"/>
      <c r="AC349" s="13"/>
      <c r="AD349" s="13"/>
      <c r="AE349" s="13"/>
      <c r="AT349" s="229" t="s">
        <v>142</v>
      </c>
      <c r="AU349" s="229" t="s">
        <v>79</v>
      </c>
      <c r="AV349" s="13" t="s">
        <v>79</v>
      </c>
      <c r="AW349" s="13" t="s">
        <v>31</v>
      </c>
      <c r="AX349" s="13" t="s">
        <v>69</v>
      </c>
      <c r="AY349" s="229" t="s">
        <v>133</v>
      </c>
    </row>
    <row r="350" s="13" customFormat="1">
      <c r="A350" s="13"/>
      <c r="B350" s="218"/>
      <c r="C350" s="219"/>
      <c r="D350" s="220" t="s">
        <v>142</v>
      </c>
      <c r="E350" s="221" t="s">
        <v>19</v>
      </c>
      <c r="F350" s="222" t="s">
        <v>770</v>
      </c>
      <c r="G350" s="219"/>
      <c r="H350" s="223">
        <v>43.313000000000002</v>
      </c>
      <c r="I350" s="224"/>
      <c r="J350" s="219"/>
      <c r="K350" s="219"/>
      <c r="L350" s="225"/>
      <c r="M350" s="226"/>
      <c r="N350" s="227"/>
      <c r="O350" s="227"/>
      <c r="P350" s="227"/>
      <c r="Q350" s="227"/>
      <c r="R350" s="227"/>
      <c r="S350" s="227"/>
      <c r="T350" s="228"/>
      <c r="U350" s="13"/>
      <c r="V350" s="13"/>
      <c r="W350" s="13"/>
      <c r="X350" s="13"/>
      <c r="Y350" s="13"/>
      <c r="Z350" s="13"/>
      <c r="AA350" s="13"/>
      <c r="AB350" s="13"/>
      <c r="AC350" s="13"/>
      <c r="AD350" s="13"/>
      <c r="AE350" s="13"/>
      <c r="AT350" s="229" t="s">
        <v>142</v>
      </c>
      <c r="AU350" s="229" t="s">
        <v>79</v>
      </c>
      <c r="AV350" s="13" t="s">
        <v>79</v>
      </c>
      <c r="AW350" s="13" t="s">
        <v>31</v>
      </c>
      <c r="AX350" s="13" t="s">
        <v>69</v>
      </c>
      <c r="AY350" s="229" t="s">
        <v>133</v>
      </c>
    </row>
    <row r="351" s="13" customFormat="1">
      <c r="A351" s="13"/>
      <c r="B351" s="218"/>
      <c r="C351" s="219"/>
      <c r="D351" s="220" t="s">
        <v>142</v>
      </c>
      <c r="E351" s="221" t="s">
        <v>19</v>
      </c>
      <c r="F351" s="222" t="s">
        <v>771</v>
      </c>
      <c r="G351" s="219"/>
      <c r="H351" s="223">
        <v>1.988</v>
      </c>
      <c r="I351" s="224"/>
      <c r="J351" s="219"/>
      <c r="K351" s="219"/>
      <c r="L351" s="225"/>
      <c r="M351" s="226"/>
      <c r="N351" s="227"/>
      <c r="O351" s="227"/>
      <c r="P351" s="227"/>
      <c r="Q351" s="227"/>
      <c r="R351" s="227"/>
      <c r="S351" s="227"/>
      <c r="T351" s="228"/>
      <c r="U351" s="13"/>
      <c r="V351" s="13"/>
      <c r="W351" s="13"/>
      <c r="X351" s="13"/>
      <c r="Y351" s="13"/>
      <c r="Z351" s="13"/>
      <c r="AA351" s="13"/>
      <c r="AB351" s="13"/>
      <c r="AC351" s="13"/>
      <c r="AD351" s="13"/>
      <c r="AE351" s="13"/>
      <c r="AT351" s="229" t="s">
        <v>142</v>
      </c>
      <c r="AU351" s="229" t="s">
        <v>79</v>
      </c>
      <c r="AV351" s="13" t="s">
        <v>79</v>
      </c>
      <c r="AW351" s="13" t="s">
        <v>31</v>
      </c>
      <c r="AX351" s="13" t="s">
        <v>69</v>
      </c>
      <c r="AY351" s="229" t="s">
        <v>133</v>
      </c>
    </row>
    <row r="352" s="14" customFormat="1">
      <c r="A352" s="14"/>
      <c r="B352" s="230"/>
      <c r="C352" s="231"/>
      <c r="D352" s="220" t="s">
        <v>142</v>
      </c>
      <c r="E352" s="232" t="s">
        <v>19</v>
      </c>
      <c r="F352" s="233" t="s">
        <v>144</v>
      </c>
      <c r="G352" s="231"/>
      <c r="H352" s="234">
        <v>62.401000000000003</v>
      </c>
      <c r="I352" s="235"/>
      <c r="J352" s="231"/>
      <c r="K352" s="231"/>
      <c r="L352" s="236"/>
      <c r="M352" s="237"/>
      <c r="N352" s="238"/>
      <c r="O352" s="238"/>
      <c r="P352" s="238"/>
      <c r="Q352" s="238"/>
      <c r="R352" s="238"/>
      <c r="S352" s="238"/>
      <c r="T352" s="239"/>
      <c r="U352" s="14"/>
      <c r="V352" s="14"/>
      <c r="W352" s="14"/>
      <c r="X352" s="14"/>
      <c r="Y352" s="14"/>
      <c r="Z352" s="14"/>
      <c r="AA352" s="14"/>
      <c r="AB352" s="14"/>
      <c r="AC352" s="14"/>
      <c r="AD352" s="14"/>
      <c r="AE352" s="14"/>
      <c r="AT352" s="240" t="s">
        <v>142</v>
      </c>
      <c r="AU352" s="240" t="s">
        <v>79</v>
      </c>
      <c r="AV352" s="14" t="s">
        <v>140</v>
      </c>
      <c r="AW352" s="14" t="s">
        <v>31</v>
      </c>
      <c r="AX352" s="14" t="s">
        <v>77</v>
      </c>
      <c r="AY352" s="240" t="s">
        <v>133</v>
      </c>
    </row>
    <row r="353" s="2" customFormat="1" ht="21.75" customHeight="1">
      <c r="A353" s="39"/>
      <c r="B353" s="40"/>
      <c r="C353" s="205" t="s">
        <v>772</v>
      </c>
      <c r="D353" s="205" t="s">
        <v>135</v>
      </c>
      <c r="E353" s="206" t="s">
        <v>773</v>
      </c>
      <c r="F353" s="207" t="s">
        <v>774</v>
      </c>
      <c r="G353" s="208" t="s">
        <v>138</v>
      </c>
      <c r="H353" s="209">
        <v>10.726000000000001</v>
      </c>
      <c r="I353" s="210"/>
      <c r="J353" s="211">
        <f>ROUND(I353*H353,2)</f>
        <v>0</v>
      </c>
      <c r="K353" s="207" t="s">
        <v>139</v>
      </c>
      <c r="L353" s="45"/>
      <c r="M353" s="212" t="s">
        <v>19</v>
      </c>
      <c r="N353" s="213" t="s">
        <v>40</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140</v>
      </c>
      <c r="AT353" s="216" t="s">
        <v>135</v>
      </c>
      <c r="AU353" s="216" t="s">
        <v>79</v>
      </c>
      <c r="AY353" s="18" t="s">
        <v>133</v>
      </c>
      <c r="BE353" s="217">
        <f>IF(N353="základní",J353,0)</f>
        <v>0</v>
      </c>
      <c r="BF353" s="217">
        <f>IF(N353="snížená",J353,0)</f>
        <v>0</v>
      </c>
      <c r="BG353" s="217">
        <f>IF(N353="zákl. přenesená",J353,0)</f>
        <v>0</v>
      </c>
      <c r="BH353" s="217">
        <f>IF(N353="sníž. přenesená",J353,0)</f>
        <v>0</v>
      </c>
      <c r="BI353" s="217">
        <f>IF(N353="nulová",J353,0)</f>
        <v>0</v>
      </c>
      <c r="BJ353" s="18" t="s">
        <v>77</v>
      </c>
      <c r="BK353" s="217">
        <f>ROUND(I353*H353,2)</f>
        <v>0</v>
      </c>
      <c r="BL353" s="18" t="s">
        <v>140</v>
      </c>
      <c r="BM353" s="216" t="s">
        <v>775</v>
      </c>
    </row>
    <row r="354" s="2" customFormat="1">
      <c r="A354" s="39"/>
      <c r="B354" s="40"/>
      <c r="C354" s="41"/>
      <c r="D354" s="220" t="s">
        <v>416</v>
      </c>
      <c r="E354" s="41"/>
      <c r="F354" s="254" t="s">
        <v>766</v>
      </c>
      <c r="G354" s="41"/>
      <c r="H354" s="41"/>
      <c r="I354" s="243"/>
      <c r="J354" s="41"/>
      <c r="K354" s="41"/>
      <c r="L354" s="45"/>
      <c r="M354" s="244"/>
      <c r="N354" s="245"/>
      <c r="O354" s="85"/>
      <c r="P354" s="85"/>
      <c r="Q354" s="85"/>
      <c r="R354" s="85"/>
      <c r="S354" s="85"/>
      <c r="T354" s="86"/>
      <c r="U354" s="39"/>
      <c r="V354" s="39"/>
      <c r="W354" s="39"/>
      <c r="X354" s="39"/>
      <c r="Y354" s="39"/>
      <c r="Z354" s="39"/>
      <c r="AA354" s="39"/>
      <c r="AB354" s="39"/>
      <c r="AC354" s="39"/>
      <c r="AD354" s="39"/>
      <c r="AE354" s="39"/>
      <c r="AT354" s="18" t="s">
        <v>416</v>
      </c>
      <c r="AU354" s="18" t="s">
        <v>79</v>
      </c>
    </row>
    <row r="355" s="15" customFormat="1">
      <c r="A355" s="15"/>
      <c r="B355" s="265"/>
      <c r="C355" s="266"/>
      <c r="D355" s="220" t="s">
        <v>142</v>
      </c>
      <c r="E355" s="267" t="s">
        <v>19</v>
      </c>
      <c r="F355" s="268" t="s">
        <v>767</v>
      </c>
      <c r="G355" s="266"/>
      <c r="H355" s="267" t="s">
        <v>19</v>
      </c>
      <c r="I355" s="269"/>
      <c r="J355" s="266"/>
      <c r="K355" s="266"/>
      <c r="L355" s="270"/>
      <c r="M355" s="271"/>
      <c r="N355" s="272"/>
      <c r="O355" s="272"/>
      <c r="P355" s="272"/>
      <c r="Q355" s="272"/>
      <c r="R355" s="272"/>
      <c r="S355" s="272"/>
      <c r="T355" s="273"/>
      <c r="U355" s="15"/>
      <c r="V355" s="15"/>
      <c r="W355" s="15"/>
      <c r="X355" s="15"/>
      <c r="Y355" s="15"/>
      <c r="Z355" s="15"/>
      <c r="AA355" s="15"/>
      <c r="AB355" s="15"/>
      <c r="AC355" s="15"/>
      <c r="AD355" s="15"/>
      <c r="AE355" s="15"/>
      <c r="AT355" s="274" t="s">
        <v>142</v>
      </c>
      <c r="AU355" s="274" t="s">
        <v>79</v>
      </c>
      <c r="AV355" s="15" t="s">
        <v>77</v>
      </c>
      <c r="AW355" s="15" t="s">
        <v>31</v>
      </c>
      <c r="AX355" s="15" t="s">
        <v>69</v>
      </c>
      <c r="AY355" s="274" t="s">
        <v>133</v>
      </c>
    </row>
    <row r="356" s="13" customFormat="1">
      <c r="A356" s="13"/>
      <c r="B356" s="218"/>
      <c r="C356" s="219"/>
      <c r="D356" s="220" t="s">
        <v>142</v>
      </c>
      <c r="E356" s="221" t="s">
        <v>19</v>
      </c>
      <c r="F356" s="222" t="s">
        <v>776</v>
      </c>
      <c r="G356" s="219"/>
      <c r="H356" s="223">
        <v>8.0129999999999999</v>
      </c>
      <c r="I356" s="224"/>
      <c r="J356" s="219"/>
      <c r="K356" s="219"/>
      <c r="L356" s="225"/>
      <c r="M356" s="226"/>
      <c r="N356" s="227"/>
      <c r="O356" s="227"/>
      <c r="P356" s="227"/>
      <c r="Q356" s="227"/>
      <c r="R356" s="227"/>
      <c r="S356" s="227"/>
      <c r="T356" s="228"/>
      <c r="U356" s="13"/>
      <c r="V356" s="13"/>
      <c r="W356" s="13"/>
      <c r="X356" s="13"/>
      <c r="Y356" s="13"/>
      <c r="Z356" s="13"/>
      <c r="AA356" s="13"/>
      <c r="AB356" s="13"/>
      <c r="AC356" s="13"/>
      <c r="AD356" s="13"/>
      <c r="AE356" s="13"/>
      <c r="AT356" s="229" t="s">
        <v>142</v>
      </c>
      <c r="AU356" s="229" t="s">
        <v>79</v>
      </c>
      <c r="AV356" s="13" t="s">
        <v>79</v>
      </c>
      <c r="AW356" s="13" t="s">
        <v>31</v>
      </c>
      <c r="AX356" s="13" t="s">
        <v>69</v>
      </c>
      <c r="AY356" s="229" t="s">
        <v>133</v>
      </c>
    </row>
    <row r="357" s="13" customFormat="1">
      <c r="A357" s="13"/>
      <c r="B357" s="218"/>
      <c r="C357" s="219"/>
      <c r="D357" s="220" t="s">
        <v>142</v>
      </c>
      <c r="E357" s="221" t="s">
        <v>19</v>
      </c>
      <c r="F357" s="222" t="s">
        <v>777</v>
      </c>
      <c r="G357" s="219"/>
      <c r="H357" s="223">
        <v>2.7130000000000001</v>
      </c>
      <c r="I357" s="224"/>
      <c r="J357" s="219"/>
      <c r="K357" s="219"/>
      <c r="L357" s="225"/>
      <c r="M357" s="226"/>
      <c r="N357" s="227"/>
      <c r="O357" s="227"/>
      <c r="P357" s="227"/>
      <c r="Q357" s="227"/>
      <c r="R357" s="227"/>
      <c r="S357" s="227"/>
      <c r="T357" s="228"/>
      <c r="U357" s="13"/>
      <c r="V357" s="13"/>
      <c r="W357" s="13"/>
      <c r="X357" s="13"/>
      <c r="Y357" s="13"/>
      <c r="Z357" s="13"/>
      <c r="AA357" s="13"/>
      <c r="AB357" s="13"/>
      <c r="AC357" s="13"/>
      <c r="AD357" s="13"/>
      <c r="AE357" s="13"/>
      <c r="AT357" s="229" t="s">
        <v>142</v>
      </c>
      <c r="AU357" s="229" t="s">
        <v>79</v>
      </c>
      <c r="AV357" s="13" t="s">
        <v>79</v>
      </c>
      <c r="AW357" s="13" t="s">
        <v>31</v>
      </c>
      <c r="AX357" s="13" t="s">
        <v>69</v>
      </c>
      <c r="AY357" s="229" t="s">
        <v>133</v>
      </c>
    </row>
    <row r="358" s="14" customFormat="1">
      <c r="A358" s="14"/>
      <c r="B358" s="230"/>
      <c r="C358" s="231"/>
      <c r="D358" s="220" t="s">
        <v>142</v>
      </c>
      <c r="E358" s="232" t="s">
        <v>19</v>
      </c>
      <c r="F358" s="233" t="s">
        <v>144</v>
      </c>
      <c r="G358" s="231"/>
      <c r="H358" s="234">
        <v>10.725999999999999</v>
      </c>
      <c r="I358" s="235"/>
      <c r="J358" s="231"/>
      <c r="K358" s="231"/>
      <c r="L358" s="236"/>
      <c r="M358" s="237"/>
      <c r="N358" s="238"/>
      <c r="O358" s="238"/>
      <c r="P358" s="238"/>
      <c r="Q358" s="238"/>
      <c r="R358" s="238"/>
      <c r="S358" s="238"/>
      <c r="T358" s="239"/>
      <c r="U358" s="14"/>
      <c r="V358" s="14"/>
      <c r="W358" s="14"/>
      <c r="X358" s="14"/>
      <c r="Y358" s="14"/>
      <c r="Z358" s="14"/>
      <c r="AA358" s="14"/>
      <c r="AB358" s="14"/>
      <c r="AC358" s="14"/>
      <c r="AD358" s="14"/>
      <c r="AE358" s="14"/>
      <c r="AT358" s="240" t="s">
        <v>142</v>
      </c>
      <c r="AU358" s="240" t="s">
        <v>79</v>
      </c>
      <c r="AV358" s="14" t="s">
        <v>140</v>
      </c>
      <c r="AW358" s="14" t="s">
        <v>31</v>
      </c>
      <c r="AX358" s="14" t="s">
        <v>77</v>
      </c>
      <c r="AY358" s="240" t="s">
        <v>133</v>
      </c>
    </row>
    <row r="359" s="2" customFormat="1" ht="16.5" customHeight="1">
      <c r="A359" s="39"/>
      <c r="B359" s="40"/>
      <c r="C359" s="205" t="s">
        <v>778</v>
      </c>
      <c r="D359" s="205" t="s">
        <v>135</v>
      </c>
      <c r="E359" s="206" t="s">
        <v>779</v>
      </c>
      <c r="F359" s="207" t="s">
        <v>780</v>
      </c>
      <c r="G359" s="208" t="s">
        <v>138</v>
      </c>
      <c r="H359" s="209">
        <v>73.126999999999995</v>
      </c>
      <c r="I359" s="210"/>
      <c r="J359" s="211">
        <f>ROUND(I359*H359,2)</f>
        <v>0</v>
      </c>
      <c r="K359" s="207" t="s">
        <v>19</v>
      </c>
      <c r="L359" s="45"/>
      <c r="M359" s="212" t="s">
        <v>19</v>
      </c>
      <c r="N359" s="213" t="s">
        <v>40</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140</v>
      </c>
      <c r="AT359" s="216" t="s">
        <v>135</v>
      </c>
      <c r="AU359" s="216" t="s">
        <v>79</v>
      </c>
      <c r="AY359" s="18" t="s">
        <v>133</v>
      </c>
      <c r="BE359" s="217">
        <f>IF(N359="základní",J359,0)</f>
        <v>0</v>
      </c>
      <c r="BF359" s="217">
        <f>IF(N359="snížená",J359,0)</f>
        <v>0</v>
      </c>
      <c r="BG359" s="217">
        <f>IF(N359="zákl. přenesená",J359,0)</f>
        <v>0</v>
      </c>
      <c r="BH359" s="217">
        <f>IF(N359="sníž. přenesená",J359,0)</f>
        <v>0</v>
      </c>
      <c r="BI359" s="217">
        <f>IF(N359="nulová",J359,0)</f>
        <v>0</v>
      </c>
      <c r="BJ359" s="18" t="s">
        <v>77</v>
      </c>
      <c r="BK359" s="217">
        <f>ROUND(I359*H359,2)</f>
        <v>0</v>
      </c>
      <c r="BL359" s="18" t="s">
        <v>140</v>
      </c>
      <c r="BM359" s="216" t="s">
        <v>781</v>
      </c>
    </row>
    <row r="360" s="15" customFormat="1">
      <c r="A360" s="15"/>
      <c r="B360" s="265"/>
      <c r="C360" s="266"/>
      <c r="D360" s="220" t="s">
        <v>142</v>
      </c>
      <c r="E360" s="267" t="s">
        <v>19</v>
      </c>
      <c r="F360" s="268" t="s">
        <v>767</v>
      </c>
      <c r="G360" s="266"/>
      <c r="H360" s="267" t="s">
        <v>19</v>
      </c>
      <c r="I360" s="269"/>
      <c r="J360" s="266"/>
      <c r="K360" s="266"/>
      <c r="L360" s="270"/>
      <c r="M360" s="271"/>
      <c r="N360" s="272"/>
      <c r="O360" s="272"/>
      <c r="P360" s="272"/>
      <c r="Q360" s="272"/>
      <c r="R360" s="272"/>
      <c r="S360" s="272"/>
      <c r="T360" s="273"/>
      <c r="U360" s="15"/>
      <c r="V360" s="15"/>
      <c r="W360" s="15"/>
      <c r="X360" s="15"/>
      <c r="Y360" s="15"/>
      <c r="Z360" s="15"/>
      <c r="AA360" s="15"/>
      <c r="AB360" s="15"/>
      <c r="AC360" s="15"/>
      <c r="AD360" s="15"/>
      <c r="AE360" s="15"/>
      <c r="AT360" s="274" t="s">
        <v>142</v>
      </c>
      <c r="AU360" s="274" t="s">
        <v>79</v>
      </c>
      <c r="AV360" s="15" t="s">
        <v>77</v>
      </c>
      <c r="AW360" s="15" t="s">
        <v>31</v>
      </c>
      <c r="AX360" s="15" t="s">
        <v>69</v>
      </c>
      <c r="AY360" s="274" t="s">
        <v>133</v>
      </c>
    </row>
    <row r="361" s="13" customFormat="1">
      <c r="A361" s="13"/>
      <c r="B361" s="218"/>
      <c r="C361" s="219"/>
      <c r="D361" s="220" t="s">
        <v>142</v>
      </c>
      <c r="E361" s="221" t="s">
        <v>19</v>
      </c>
      <c r="F361" s="222" t="s">
        <v>768</v>
      </c>
      <c r="G361" s="219"/>
      <c r="H361" s="223">
        <v>6.0999999999999996</v>
      </c>
      <c r="I361" s="224"/>
      <c r="J361" s="219"/>
      <c r="K361" s="219"/>
      <c r="L361" s="225"/>
      <c r="M361" s="226"/>
      <c r="N361" s="227"/>
      <c r="O361" s="227"/>
      <c r="P361" s="227"/>
      <c r="Q361" s="227"/>
      <c r="R361" s="227"/>
      <c r="S361" s="227"/>
      <c r="T361" s="228"/>
      <c r="U361" s="13"/>
      <c r="V361" s="13"/>
      <c r="W361" s="13"/>
      <c r="X361" s="13"/>
      <c r="Y361" s="13"/>
      <c r="Z361" s="13"/>
      <c r="AA361" s="13"/>
      <c r="AB361" s="13"/>
      <c r="AC361" s="13"/>
      <c r="AD361" s="13"/>
      <c r="AE361" s="13"/>
      <c r="AT361" s="229" t="s">
        <v>142</v>
      </c>
      <c r="AU361" s="229" t="s">
        <v>79</v>
      </c>
      <c r="AV361" s="13" t="s">
        <v>79</v>
      </c>
      <c r="AW361" s="13" t="s">
        <v>31</v>
      </c>
      <c r="AX361" s="13" t="s">
        <v>69</v>
      </c>
      <c r="AY361" s="229" t="s">
        <v>133</v>
      </c>
    </row>
    <row r="362" s="13" customFormat="1">
      <c r="A362" s="13"/>
      <c r="B362" s="218"/>
      <c r="C362" s="219"/>
      <c r="D362" s="220" t="s">
        <v>142</v>
      </c>
      <c r="E362" s="221" t="s">
        <v>19</v>
      </c>
      <c r="F362" s="222" t="s">
        <v>769</v>
      </c>
      <c r="G362" s="219"/>
      <c r="H362" s="223">
        <v>11</v>
      </c>
      <c r="I362" s="224"/>
      <c r="J362" s="219"/>
      <c r="K362" s="219"/>
      <c r="L362" s="225"/>
      <c r="M362" s="226"/>
      <c r="N362" s="227"/>
      <c r="O362" s="227"/>
      <c r="P362" s="227"/>
      <c r="Q362" s="227"/>
      <c r="R362" s="227"/>
      <c r="S362" s="227"/>
      <c r="T362" s="228"/>
      <c r="U362" s="13"/>
      <c r="V362" s="13"/>
      <c r="W362" s="13"/>
      <c r="X362" s="13"/>
      <c r="Y362" s="13"/>
      <c r="Z362" s="13"/>
      <c r="AA362" s="13"/>
      <c r="AB362" s="13"/>
      <c r="AC362" s="13"/>
      <c r="AD362" s="13"/>
      <c r="AE362" s="13"/>
      <c r="AT362" s="229" t="s">
        <v>142</v>
      </c>
      <c r="AU362" s="229" t="s">
        <v>79</v>
      </c>
      <c r="AV362" s="13" t="s">
        <v>79</v>
      </c>
      <c r="AW362" s="13" t="s">
        <v>31</v>
      </c>
      <c r="AX362" s="13" t="s">
        <v>69</v>
      </c>
      <c r="AY362" s="229" t="s">
        <v>133</v>
      </c>
    </row>
    <row r="363" s="13" customFormat="1">
      <c r="A363" s="13"/>
      <c r="B363" s="218"/>
      <c r="C363" s="219"/>
      <c r="D363" s="220" t="s">
        <v>142</v>
      </c>
      <c r="E363" s="221" t="s">
        <v>19</v>
      </c>
      <c r="F363" s="222" t="s">
        <v>770</v>
      </c>
      <c r="G363" s="219"/>
      <c r="H363" s="223">
        <v>43.313000000000002</v>
      </c>
      <c r="I363" s="224"/>
      <c r="J363" s="219"/>
      <c r="K363" s="219"/>
      <c r="L363" s="225"/>
      <c r="M363" s="226"/>
      <c r="N363" s="227"/>
      <c r="O363" s="227"/>
      <c r="P363" s="227"/>
      <c r="Q363" s="227"/>
      <c r="R363" s="227"/>
      <c r="S363" s="227"/>
      <c r="T363" s="228"/>
      <c r="U363" s="13"/>
      <c r="V363" s="13"/>
      <c r="W363" s="13"/>
      <c r="X363" s="13"/>
      <c r="Y363" s="13"/>
      <c r="Z363" s="13"/>
      <c r="AA363" s="13"/>
      <c r="AB363" s="13"/>
      <c r="AC363" s="13"/>
      <c r="AD363" s="13"/>
      <c r="AE363" s="13"/>
      <c r="AT363" s="229" t="s">
        <v>142</v>
      </c>
      <c r="AU363" s="229" t="s">
        <v>79</v>
      </c>
      <c r="AV363" s="13" t="s">
        <v>79</v>
      </c>
      <c r="AW363" s="13" t="s">
        <v>31</v>
      </c>
      <c r="AX363" s="13" t="s">
        <v>69</v>
      </c>
      <c r="AY363" s="229" t="s">
        <v>133</v>
      </c>
    </row>
    <row r="364" s="13" customFormat="1">
      <c r="A364" s="13"/>
      <c r="B364" s="218"/>
      <c r="C364" s="219"/>
      <c r="D364" s="220" t="s">
        <v>142</v>
      </c>
      <c r="E364" s="221" t="s">
        <v>19</v>
      </c>
      <c r="F364" s="222" t="s">
        <v>776</v>
      </c>
      <c r="G364" s="219"/>
      <c r="H364" s="223">
        <v>8.0129999999999999</v>
      </c>
      <c r="I364" s="224"/>
      <c r="J364" s="219"/>
      <c r="K364" s="219"/>
      <c r="L364" s="225"/>
      <c r="M364" s="226"/>
      <c r="N364" s="227"/>
      <c r="O364" s="227"/>
      <c r="P364" s="227"/>
      <c r="Q364" s="227"/>
      <c r="R364" s="227"/>
      <c r="S364" s="227"/>
      <c r="T364" s="228"/>
      <c r="U364" s="13"/>
      <c r="V364" s="13"/>
      <c r="W364" s="13"/>
      <c r="X364" s="13"/>
      <c r="Y364" s="13"/>
      <c r="Z364" s="13"/>
      <c r="AA364" s="13"/>
      <c r="AB364" s="13"/>
      <c r="AC364" s="13"/>
      <c r="AD364" s="13"/>
      <c r="AE364" s="13"/>
      <c r="AT364" s="229" t="s">
        <v>142</v>
      </c>
      <c r="AU364" s="229" t="s">
        <v>79</v>
      </c>
      <c r="AV364" s="13" t="s">
        <v>79</v>
      </c>
      <c r="AW364" s="13" t="s">
        <v>31</v>
      </c>
      <c r="AX364" s="13" t="s">
        <v>69</v>
      </c>
      <c r="AY364" s="229" t="s">
        <v>133</v>
      </c>
    </row>
    <row r="365" s="13" customFormat="1">
      <c r="A365" s="13"/>
      <c r="B365" s="218"/>
      <c r="C365" s="219"/>
      <c r="D365" s="220" t="s">
        <v>142</v>
      </c>
      <c r="E365" s="221" t="s">
        <v>19</v>
      </c>
      <c r="F365" s="222" t="s">
        <v>771</v>
      </c>
      <c r="G365" s="219"/>
      <c r="H365" s="223">
        <v>1.988</v>
      </c>
      <c r="I365" s="224"/>
      <c r="J365" s="219"/>
      <c r="K365" s="219"/>
      <c r="L365" s="225"/>
      <c r="M365" s="226"/>
      <c r="N365" s="227"/>
      <c r="O365" s="227"/>
      <c r="P365" s="227"/>
      <c r="Q365" s="227"/>
      <c r="R365" s="227"/>
      <c r="S365" s="227"/>
      <c r="T365" s="228"/>
      <c r="U365" s="13"/>
      <c r="V365" s="13"/>
      <c r="W365" s="13"/>
      <c r="X365" s="13"/>
      <c r="Y365" s="13"/>
      <c r="Z365" s="13"/>
      <c r="AA365" s="13"/>
      <c r="AB365" s="13"/>
      <c r="AC365" s="13"/>
      <c r="AD365" s="13"/>
      <c r="AE365" s="13"/>
      <c r="AT365" s="229" t="s">
        <v>142</v>
      </c>
      <c r="AU365" s="229" t="s">
        <v>79</v>
      </c>
      <c r="AV365" s="13" t="s">
        <v>79</v>
      </c>
      <c r="AW365" s="13" t="s">
        <v>31</v>
      </c>
      <c r="AX365" s="13" t="s">
        <v>69</v>
      </c>
      <c r="AY365" s="229" t="s">
        <v>133</v>
      </c>
    </row>
    <row r="366" s="13" customFormat="1">
      <c r="A366" s="13"/>
      <c r="B366" s="218"/>
      <c r="C366" s="219"/>
      <c r="D366" s="220" t="s">
        <v>142</v>
      </c>
      <c r="E366" s="221" t="s">
        <v>19</v>
      </c>
      <c r="F366" s="222" t="s">
        <v>777</v>
      </c>
      <c r="G366" s="219"/>
      <c r="H366" s="223">
        <v>2.7130000000000001</v>
      </c>
      <c r="I366" s="224"/>
      <c r="J366" s="219"/>
      <c r="K366" s="219"/>
      <c r="L366" s="225"/>
      <c r="M366" s="226"/>
      <c r="N366" s="227"/>
      <c r="O366" s="227"/>
      <c r="P366" s="227"/>
      <c r="Q366" s="227"/>
      <c r="R366" s="227"/>
      <c r="S366" s="227"/>
      <c r="T366" s="228"/>
      <c r="U366" s="13"/>
      <c r="V366" s="13"/>
      <c r="W366" s="13"/>
      <c r="X366" s="13"/>
      <c r="Y366" s="13"/>
      <c r="Z366" s="13"/>
      <c r="AA366" s="13"/>
      <c r="AB366" s="13"/>
      <c r="AC366" s="13"/>
      <c r="AD366" s="13"/>
      <c r="AE366" s="13"/>
      <c r="AT366" s="229" t="s">
        <v>142</v>
      </c>
      <c r="AU366" s="229" t="s">
        <v>79</v>
      </c>
      <c r="AV366" s="13" t="s">
        <v>79</v>
      </c>
      <c r="AW366" s="13" t="s">
        <v>31</v>
      </c>
      <c r="AX366" s="13" t="s">
        <v>69</v>
      </c>
      <c r="AY366" s="229" t="s">
        <v>133</v>
      </c>
    </row>
    <row r="367" s="14" customFormat="1">
      <c r="A367" s="14"/>
      <c r="B367" s="230"/>
      <c r="C367" s="231"/>
      <c r="D367" s="220" t="s">
        <v>142</v>
      </c>
      <c r="E367" s="232" t="s">
        <v>19</v>
      </c>
      <c r="F367" s="233" t="s">
        <v>144</v>
      </c>
      <c r="G367" s="231"/>
      <c r="H367" s="234">
        <v>73.126999999999995</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142</v>
      </c>
      <c r="AU367" s="240" t="s">
        <v>79</v>
      </c>
      <c r="AV367" s="14" t="s">
        <v>140</v>
      </c>
      <c r="AW367" s="14" t="s">
        <v>31</v>
      </c>
      <c r="AX367" s="14" t="s">
        <v>77</v>
      </c>
      <c r="AY367" s="240" t="s">
        <v>133</v>
      </c>
    </row>
    <row r="368" s="2" customFormat="1" ht="21.75" customHeight="1">
      <c r="A368" s="39"/>
      <c r="B368" s="40"/>
      <c r="C368" s="205" t="s">
        <v>782</v>
      </c>
      <c r="D368" s="205" t="s">
        <v>135</v>
      </c>
      <c r="E368" s="206" t="s">
        <v>783</v>
      </c>
      <c r="F368" s="207" t="s">
        <v>784</v>
      </c>
      <c r="G368" s="208" t="s">
        <v>138</v>
      </c>
      <c r="H368" s="209">
        <v>64.525999999999996</v>
      </c>
      <c r="I368" s="210"/>
      <c r="J368" s="211">
        <f>ROUND(I368*H368,2)</f>
        <v>0</v>
      </c>
      <c r="K368" s="207" t="s">
        <v>139</v>
      </c>
      <c r="L368" s="45"/>
      <c r="M368" s="212" t="s">
        <v>19</v>
      </c>
      <c r="N368" s="213" t="s">
        <v>40</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140</v>
      </c>
      <c r="AT368" s="216" t="s">
        <v>135</v>
      </c>
      <c r="AU368" s="216" t="s">
        <v>79</v>
      </c>
      <c r="AY368" s="18" t="s">
        <v>133</v>
      </c>
      <c r="BE368" s="217">
        <f>IF(N368="základní",J368,0)</f>
        <v>0</v>
      </c>
      <c r="BF368" s="217">
        <f>IF(N368="snížená",J368,0)</f>
        <v>0</v>
      </c>
      <c r="BG368" s="217">
        <f>IF(N368="zákl. přenesená",J368,0)</f>
        <v>0</v>
      </c>
      <c r="BH368" s="217">
        <f>IF(N368="sníž. přenesená",J368,0)</f>
        <v>0</v>
      </c>
      <c r="BI368" s="217">
        <f>IF(N368="nulová",J368,0)</f>
        <v>0</v>
      </c>
      <c r="BJ368" s="18" t="s">
        <v>77</v>
      </c>
      <c r="BK368" s="217">
        <f>ROUND(I368*H368,2)</f>
        <v>0</v>
      </c>
      <c r="BL368" s="18" t="s">
        <v>140</v>
      </c>
      <c r="BM368" s="216" t="s">
        <v>785</v>
      </c>
    </row>
    <row r="369" s="2" customFormat="1">
      <c r="A369" s="39"/>
      <c r="B369" s="40"/>
      <c r="C369" s="41"/>
      <c r="D369" s="220" t="s">
        <v>416</v>
      </c>
      <c r="E369" s="41"/>
      <c r="F369" s="254" t="s">
        <v>766</v>
      </c>
      <c r="G369" s="41"/>
      <c r="H369" s="41"/>
      <c r="I369" s="243"/>
      <c r="J369" s="41"/>
      <c r="K369" s="41"/>
      <c r="L369" s="45"/>
      <c r="M369" s="244"/>
      <c r="N369" s="245"/>
      <c r="O369" s="85"/>
      <c r="P369" s="85"/>
      <c r="Q369" s="85"/>
      <c r="R369" s="85"/>
      <c r="S369" s="85"/>
      <c r="T369" s="86"/>
      <c r="U369" s="39"/>
      <c r="V369" s="39"/>
      <c r="W369" s="39"/>
      <c r="X369" s="39"/>
      <c r="Y369" s="39"/>
      <c r="Z369" s="39"/>
      <c r="AA369" s="39"/>
      <c r="AB369" s="39"/>
      <c r="AC369" s="39"/>
      <c r="AD369" s="39"/>
      <c r="AE369" s="39"/>
      <c r="AT369" s="18" t="s">
        <v>416</v>
      </c>
      <c r="AU369" s="18" t="s">
        <v>79</v>
      </c>
    </row>
    <row r="370" s="15" customFormat="1">
      <c r="A370" s="15"/>
      <c r="B370" s="265"/>
      <c r="C370" s="266"/>
      <c r="D370" s="220" t="s">
        <v>142</v>
      </c>
      <c r="E370" s="267" t="s">
        <v>19</v>
      </c>
      <c r="F370" s="268" t="s">
        <v>767</v>
      </c>
      <c r="G370" s="266"/>
      <c r="H370" s="267" t="s">
        <v>19</v>
      </c>
      <c r="I370" s="269"/>
      <c r="J370" s="266"/>
      <c r="K370" s="266"/>
      <c r="L370" s="270"/>
      <c r="M370" s="271"/>
      <c r="N370" s="272"/>
      <c r="O370" s="272"/>
      <c r="P370" s="272"/>
      <c r="Q370" s="272"/>
      <c r="R370" s="272"/>
      <c r="S370" s="272"/>
      <c r="T370" s="273"/>
      <c r="U370" s="15"/>
      <c r="V370" s="15"/>
      <c r="W370" s="15"/>
      <c r="X370" s="15"/>
      <c r="Y370" s="15"/>
      <c r="Z370" s="15"/>
      <c r="AA370" s="15"/>
      <c r="AB370" s="15"/>
      <c r="AC370" s="15"/>
      <c r="AD370" s="15"/>
      <c r="AE370" s="15"/>
      <c r="AT370" s="274" t="s">
        <v>142</v>
      </c>
      <c r="AU370" s="274" t="s">
        <v>79</v>
      </c>
      <c r="AV370" s="15" t="s">
        <v>77</v>
      </c>
      <c r="AW370" s="15" t="s">
        <v>31</v>
      </c>
      <c r="AX370" s="15" t="s">
        <v>69</v>
      </c>
      <c r="AY370" s="274" t="s">
        <v>133</v>
      </c>
    </row>
    <row r="371" s="13" customFormat="1">
      <c r="A371" s="13"/>
      <c r="B371" s="218"/>
      <c r="C371" s="219"/>
      <c r="D371" s="220" t="s">
        <v>142</v>
      </c>
      <c r="E371" s="221" t="s">
        <v>19</v>
      </c>
      <c r="F371" s="222" t="s">
        <v>768</v>
      </c>
      <c r="G371" s="219"/>
      <c r="H371" s="223">
        <v>6.0999999999999996</v>
      </c>
      <c r="I371" s="224"/>
      <c r="J371" s="219"/>
      <c r="K371" s="219"/>
      <c r="L371" s="225"/>
      <c r="M371" s="226"/>
      <c r="N371" s="227"/>
      <c r="O371" s="227"/>
      <c r="P371" s="227"/>
      <c r="Q371" s="227"/>
      <c r="R371" s="227"/>
      <c r="S371" s="227"/>
      <c r="T371" s="228"/>
      <c r="U371" s="13"/>
      <c r="V371" s="13"/>
      <c r="W371" s="13"/>
      <c r="X371" s="13"/>
      <c r="Y371" s="13"/>
      <c r="Z371" s="13"/>
      <c r="AA371" s="13"/>
      <c r="AB371" s="13"/>
      <c r="AC371" s="13"/>
      <c r="AD371" s="13"/>
      <c r="AE371" s="13"/>
      <c r="AT371" s="229" t="s">
        <v>142</v>
      </c>
      <c r="AU371" s="229" t="s">
        <v>79</v>
      </c>
      <c r="AV371" s="13" t="s">
        <v>79</v>
      </c>
      <c r="AW371" s="13" t="s">
        <v>31</v>
      </c>
      <c r="AX371" s="13" t="s">
        <v>69</v>
      </c>
      <c r="AY371" s="229" t="s">
        <v>133</v>
      </c>
    </row>
    <row r="372" s="13" customFormat="1">
      <c r="A372" s="13"/>
      <c r="B372" s="218"/>
      <c r="C372" s="219"/>
      <c r="D372" s="220" t="s">
        <v>142</v>
      </c>
      <c r="E372" s="221" t="s">
        <v>19</v>
      </c>
      <c r="F372" s="222" t="s">
        <v>769</v>
      </c>
      <c r="G372" s="219"/>
      <c r="H372" s="223">
        <v>11</v>
      </c>
      <c r="I372" s="224"/>
      <c r="J372" s="219"/>
      <c r="K372" s="219"/>
      <c r="L372" s="225"/>
      <c r="M372" s="226"/>
      <c r="N372" s="227"/>
      <c r="O372" s="227"/>
      <c r="P372" s="227"/>
      <c r="Q372" s="227"/>
      <c r="R372" s="227"/>
      <c r="S372" s="227"/>
      <c r="T372" s="228"/>
      <c r="U372" s="13"/>
      <c r="V372" s="13"/>
      <c r="W372" s="13"/>
      <c r="X372" s="13"/>
      <c r="Y372" s="13"/>
      <c r="Z372" s="13"/>
      <c r="AA372" s="13"/>
      <c r="AB372" s="13"/>
      <c r="AC372" s="13"/>
      <c r="AD372" s="13"/>
      <c r="AE372" s="13"/>
      <c r="AT372" s="229" t="s">
        <v>142</v>
      </c>
      <c r="AU372" s="229" t="s">
        <v>79</v>
      </c>
      <c r="AV372" s="13" t="s">
        <v>79</v>
      </c>
      <c r="AW372" s="13" t="s">
        <v>31</v>
      </c>
      <c r="AX372" s="13" t="s">
        <v>69</v>
      </c>
      <c r="AY372" s="229" t="s">
        <v>133</v>
      </c>
    </row>
    <row r="373" s="13" customFormat="1">
      <c r="A373" s="13"/>
      <c r="B373" s="218"/>
      <c r="C373" s="219"/>
      <c r="D373" s="220" t="s">
        <v>142</v>
      </c>
      <c r="E373" s="221" t="s">
        <v>19</v>
      </c>
      <c r="F373" s="222" t="s">
        <v>786</v>
      </c>
      <c r="G373" s="219"/>
      <c r="H373" s="223">
        <v>45.438000000000002</v>
      </c>
      <c r="I373" s="224"/>
      <c r="J373" s="219"/>
      <c r="K373" s="219"/>
      <c r="L373" s="225"/>
      <c r="M373" s="226"/>
      <c r="N373" s="227"/>
      <c r="O373" s="227"/>
      <c r="P373" s="227"/>
      <c r="Q373" s="227"/>
      <c r="R373" s="227"/>
      <c r="S373" s="227"/>
      <c r="T373" s="228"/>
      <c r="U373" s="13"/>
      <c r="V373" s="13"/>
      <c r="W373" s="13"/>
      <c r="X373" s="13"/>
      <c r="Y373" s="13"/>
      <c r="Z373" s="13"/>
      <c r="AA373" s="13"/>
      <c r="AB373" s="13"/>
      <c r="AC373" s="13"/>
      <c r="AD373" s="13"/>
      <c r="AE373" s="13"/>
      <c r="AT373" s="229" t="s">
        <v>142</v>
      </c>
      <c r="AU373" s="229" t="s">
        <v>79</v>
      </c>
      <c r="AV373" s="13" t="s">
        <v>79</v>
      </c>
      <c r="AW373" s="13" t="s">
        <v>31</v>
      </c>
      <c r="AX373" s="13" t="s">
        <v>69</v>
      </c>
      <c r="AY373" s="229" t="s">
        <v>133</v>
      </c>
    </row>
    <row r="374" s="13" customFormat="1">
      <c r="A374" s="13"/>
      <c r="B374" s="218"/>
      <c r="C374" s="219"/>
      <c r="D374" s="220" t="s">
        <v>142</v>
      </c>
      <c r="E374" s="221" t="s">
        <v>19</v>
      </c>
      <c r="F374" s="222" t="s">
        <v>771</v>
      </c>
      <c r="G374" s="219"/>
      <c r="H374" s="223">
        <v>1.988</v>
      </c>
      <c r="I374" s="224"/>
      <c r="J374" s="219"/>
      <c r="K374" s="219"/>
      <c r="L374" s="225"/>
      <c r="M374" s="226"/>
      <c r="N374" s="227"/>
      <c r="O374" s="227"/>
      <c r="P374" s="227"/>
      <c r="Q374" s="227"/>
      <c r="R374" s="227"/>
      <c r="S374" s="227"/>
      <c r="T374" s="228"/>
      <c r="U374" s="13"/>
      <c r="V374" s="13"/>
      <c r="W374" s="13"/>
      <c r="X374" s="13"/>
      <c r="Y374" s="13"/>
      <c r="Z374" s="13"/>
      <c r="AA374" s="13"/>
      <c r="AB374" s="13"/>
      <c r="AC374" s="13"/>
      <c r="AD374" s="13"/>
      <c r="AE374" s="13"/>
      <c r="AT374" s="229" t="s">
        <v>142</v>
      </c>
      <c r="AU374" s="229" t="s">
        <v>79</v>
      </c>
      <c r="AV374" s="13" t="s">
        <v>79</v>
      </c>
      <c r="AW374" s="13" t="s">
        <v>31</v>
      </c>
      <c r="AX374" s="13" t="s">
        <v>69</v>
      </c>
      <c r="AY374" s="229" t="s">
        <v>133</v>
      </c>
    </row>
    <row r="375" s="14" customFormat="1">
      <c r="A375" s="14"/>
      <c r="B375" s="230"/>
      <c r="C375" s="231"/>
      <c r="D375" s="220" t="s">
        <v>142</v>
      </c>
      <c r="E375" s="232" t="s">
        <v>19</v>
      </c>
      <c r="F375" s="233" t="s">
        <v>144</v>
      </c>
      <c r="G375" s="231"/>
      <c r="H375" s="234">
        <v>64.52600000000001</v>
      </c>
      <c r="I375" s="235"/>
      <c r="J375" s="231"/>
      <c r="K375" s="231"/>
      <c r="L375" s="236"/>
      <c r="M375" s="237"/>
      <c r="N375" s="238"/>
      <c r="O375" s="238"/>
      <c r="P375" s="238"/>
      <c r="Q375" s="238"/>
      <c r="R375" s="238"/>
      <c r="S375" s="238"/>
      <c r="T375" s="239"/>
      <c r="U375" s="14"/>
      <c r="V375" s="14"/>
      <c r="W375" s="14"/>
      <c r="X375" s="14"/>
      <c r="Y375" s="14"/>
      <c r="Z375" s="14"/>
      <c r="AA375" s="14"/>
      <c r="AB375" s="14"/>
      <c r="AC375" s="14"/>
      <c r="AD375" s="14"/>
      <c r="AE375" s="14"/>
      <c r="AT375" s="240" t="s">
        <v>142</v>
      </c>
      <c r="AU375" s="240" t="s">
        <v>79</v>
      </c>
      <c r="AV375" s="14" t="s">
        <v>140</v>
      </c>
      <c r="AW375" s="14" t="s">
        <v>31</v>
      </c>
      <c r="AX375" s="14" t="s">
        <v>77</v>
      </c>
      <c r="AY375" s="240" t="s">
        <v>133</v>
      </c>
    </row>
    <row r="376" s="2" customFormat="1" ht="21.75" customHeight="1">
      <c r="A376" s="39"/>
      <c r="B376" s="40"/>
      <c r="C376" s="205" t="s">
        <v>787</v>
      </c>
      <c r="D376" s="205" t="s">
        <v>135</v>
      </c>
      <c r="E376" s="206" t="s">
        <v>788</v>
      </c>
      <c r="F376" s="207" t="s">
        <v>789</v>
      </c>
      <c r="G376" s="208" t="s">
        <v>138</v>
      </c>
      <c r="H376" s="209">
        <v>10.726000000000001</v>
      </c>
      <c r="I376" s="210"/>
      <c r="J376" s="211">
        <f>ROUND(I376*H376,2)</f>
        <v>0</v>
      </c>
      <c r="K376" s="207" t="s">
        <v>139</v>
      </c>
      <c r="L376" s="45"/>
      <c r="M376" s="212" t="s">
        <v>19</v>
      </c>
      <c r="N376" s="213" t="s">
        <v>40</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140</v>
      </c>
      <c r="AT376" s="216" t="s">
        <v>135</v>
      </c>
      <c r="AU376" s="216" t="s">
        <v>79</v>
      </c>
      <c r="AY376" s="18" t="s">
        <v>133</v>
      </c>
      <c r="BE376" s="217">
        <f>IF(N376="základní",J376,0)</f>
        <v>0</v>
      </c>
      <c r="BF376" s="217">
        <f>IF(N376="snížená",J376,0)</f>
        <v>0</v>
      </c>
      <c r="BG376" s="217">
        <f>IF(N376="zákl. přenesená",J376,0)</f>
        <v>0</v>
      </c>
      <c r="BH376" s="217">
        <f>IF(N376="sníž. přenesená",J376,0)</f>
        <v>0</v>
      </c>
      <c r="BI376" s="217">
        <f>IF(N376="nulová",J376,0)</f>
        <v>0</v>
      </c>
      <c r="BJ376" s="18" t="s">
        <v>77</v>
      </c>
      <c r="BK376" s="217">
        <f>ROUND(I376*H376,2)</f>
        <v>0</v>
      </c>
      <c r="BL376" s="18" t="s">
        <v>140</v>
      </c>
      <c r="BM376" s="216" t="s">
        <v>790</v>
      </c>
    </row>
    <row r="377" s="2" customFormat="1">
      <c r="A377" s="39"/>
      <c r="B377" s="40"/>
      <c r="C377" s="41"/>
      <c r="D377" s="220" t="s">
        <v>416</v>
      </c>
      <c r="E377" s="41"/>
      <c r="F377" s="254" t="s">
        <v>766</v>
      </c>
      <c r="G377" s="41"/>
      <c r="H377" s="41"/>
      <c r="I377" s="243"/>
      <c r="J377" s="41"/>
      <c r="K377" s="41"/>
      <c r="L377" s="45"/>
      <c r="M377" s="244"/>
      <c r="N377" s="245"/>
      <c r="O377" s="85"/>
      <c r="P377" s="85"/>
      <c r="Q377" s="85"/>
      <c r="R377" s="85"/>
      <c r="S377" s="85"/>
      <c r="T377" s="86"/>
      <c r="U377" s="39"/>
      <c r="V377" s="39"/>
      <c r="W377" s="39"/>
      <c r="X377" s="39"/>
      <c r="Y377" s="39"/>
      <c r="Z377" s="39"/>
      <c r="AA377" s="39"/>
      <c r="AB377" s="39"/>
      <c r="AC377" s="39"/>
      <c r="AD377" s="39"/>
      <c r="AE377" s="39"/>
      <c r="AT377" s="18" t="s">
        <v>416</v>
      </c>
      <c r="AU377" s="18" t="s">
        <v>79</v>
      </c>
    </row>
    <row r="378" s="15" customFormat="1">
      <c r="A378" s="15"/>
      <c r="B378" s="265"/>
      <c r="C378" s="266"/>
      <c r="D378" s="220" t="s">
        <v>142</v>
      </c>
      <c r="E378" s="267" t="s">
        <v>19</v>
      </c>
      <c r="F378" s="268" t="s">
        <v>767</v>
      </c>
      <c r="G378" s="266"/>
      <c r="H378" s="267" t="s">
        <v>19</v>
      </c>
      <c r="I378" s="269"/>
      <c r="J378" s="266"/>
      <c r="K378" s="266"/>
      <c r="L378" s="270"/>
      <c r="M378" s="271"/>
      <c r="N378" s="272"/>
      <c r="O378" s="272"/>
      <c r="P378" s="272"/>
      <c r="Q378" s="272"/>
      <c r="R378" s="272"/>
      <c r="S378" s="272"/>
      <c r="T378" s="273"/>
      <c r="U378" s="15"/>
      <c r="V378" s="15"/>
      <c r="W378" s="15"/>
      <c r="X378" s="15"/>
      <c r="Y378" s="15"/>
      <c r="Z378" s="15"/>
      <c r="AA378" s="15"/>
      <c r="AB378" s="15"/>
      <c r="AC378" s="15"/>
      <c r="AD378" s="15"/>
      <c r="AE378" s="15"/>
      <c r="AT378" s="274" t="s">
        <v>142</v>
      </c>
      <c r="AU378" s="274" t="s">
        <v>79</v>
      </c>
      <c r="AV378" s="15" t="s">
        <v>77</v>
      </c>
      <c r="AW378" s="15" t="s">
        <v>31</v>
      </c>
      <c r="AX378" s="15" t="s">
        <v>69</v>
      </c>
      <c r="AY378" s="274" t="s">
        <v>133</v>
      </c>
    </row>
    <row r="379" s="13" customFormat="1">
      <c r="A379" s="13"/>
      <c r="B379" s="218"/>
      <c r="C379" s="219"/>
      <c r="D379" s="220" t="s">
        <v>142</v>
      </c>
      <c r="E379" s="221" t="s">
        <v>19</v>
      </c>
      <c r="F379" s="222" t="s">
        <v>776</v>
      </c>
      <c r="G379" s="219"/>
      <c r="H379" s="223">
        <v>8.0129999999999999</v>
      </c>
      <c r="I379" s="224"/>
      <c r="J379" s="219"/>
      <c r="K379" s="219"/>
      <c r="L379" s="225"/>
      <c r="M379" s="226"/>
      <c r="N379" s="227"/>
      <c r="O379" s="227"/>
      <c r="P379" s="227"/>
      <c r="Q379" s="227"/>
      <c r="R379" s="227"/>
      <c r="S379" s="227"/>
      <c r="T379" s="228"/>
      <c r="U379" s="13"/>
      <c r="V379" s="13"/>
      <c r="W379" s="13"/>
      <c r="X379" s="13"/>
      <c r="Y379" s="13"/>
      <c r="Z379" s="13"/>
      <c r="AA379" s="13"/>
      <c r="AB379" s="13"/>
      <c r="AC379" s="13"/>
      <c r="AD379" s="13"/>
      <c r="AE379" s="13"/>
      <c r="AT379" s="229" t="s">
        <v>142</v>
      </c>
      <c r="AU379" s="229" t="s">
        <v>79</v>
      </c>
      <c r="AV379" s="13" t="s">
        <v>79</v>
      </c>
      <c r="AW379" s="13" t="s">
        <v>31</v>
      </c>
      <c r="AX379" s="13" t="s">
        <v>69</v>
      </c>
      <c r="AY379" s="229" t="s">
        <v>133</v>
      </c>
    </row>
    <row r="380" s="13" customFormat="1">
      <c r="A380" s="13"/>
      <c r="B380" s="218"/>
      <c r="C380" s="219"/>
      <c r="D380" s="220" t="s">
        <v>142</v>
      </c>
      <c r="E380" s="221" t="s">
        <v>19</v>
      </c>
      <c r="F380" s="222" t="s">
        <v>777</v>
      </c>
      <c r="G380" s="219"/>
      <c r="H380" s="223">
        <v>2.7130000000000001</v>
      </c>
      <c r="I380" s="224"/>
      <c r="J380" s="219"/>
      <c r="K380" s="219"/>
      <c r="L380" s="225"/>
      <c r="M380" s="226"/>
      <c r="N380" s="227"/>
      <c r="O380" s="227"/>
      <c r="P380" s="227"/>
      <c r="Q380" s="227"/>
      <c r="R380" s="227"/>
      <c r="S380" s="227"/>
      <c r="T380" s="228"/>
      <c r="U380" s="13"/>
      <c r="V380" s="13"/>
      <c r="W380" s="13"/>
      <c r="X380" s="13"/>
      <c r="Y380" s="13"/>
      <c r="Z380" s="13"/>
      <c r="AA380" s="13"/>
      <c r="AB380" s="13"/>
      <c r="AC380" s="13"/>
      <c r="AD380" s="13"/>
      <c r="AE380" s="13"/>
      <c r="AT380" s="229" t="s">
        <v>142</v>
      </c>
      <c r="AU380" s="229" t="s">
        <v>79</v>
      </c>
      <c r="AV380" s="13" t="s">
        <v>79</v>
      </c>
      <c r="AW380" s="13" t="s">
        <v>31</v>
      </c>
      <c r="AX380" s="13" t="s">
        <v>69</v>
      </c>
      <c r="AY380" s="229" t="s">
        <v>133</v>
      </c>
    </row>
    <row r="381" s="14" customFormat="1">
      <c r="A381" s="14"/>
      <c r="B381" s="230"/>
      <c r="C381" s="231"/>
      <c r="D381" s="220" t="s">
        <v>142</v>
      </c>
      <c r="E381" s="232" t="s">
        <v>19</v>
      </c>
      <c r="F381" s="233" t="s">
        <v>144</v>
      </c>
      <c r="G381" s="231"/>
      <c r="H381" s="234">
        <v>10.725999999999999</v>
      </c>
      <c r="I381" s="235"/>
      <c r="J381" s="231"/>
      <c r="K381" s="231"/>
      <c r="L381" s="236"/>
      <c r="M381" s="237"/>
      <c r="N381" s="238"/>
      <c r="O381" s="238"/>
      <c r="P381" s="238"/>
      <c r="Q381" s="238"/>
      <c r="R381" s="238"/>
      <c r="S381" s="238"/>
      <c r="T381" s="239"/>
      <c r="U381" s="14"/>
      <c r="V381" s="14"/>
      <c r="W381" s="14"/>
      <c r="X381" s="14"/>
      <c r="Y381" s="14"/>
      <c r="Z381" s="14"/>
      <c r="AA381" s="14"/>
      <c r="AB381" s="14"/>
      <c r="AC381" s="14"/>
      <c r="AD381" s="14"/>
      <c r="AE381" s="14"/>
      <c r="AT381" s="240" t="s">
        <v>142</v>
      </c>
      <c r="AU381" s="240" t="s">
        <v>79</v>
      </c>
      <c r="AV381" s="14" t="s">
        <v>140</v>
      </c>
      <c r="AW381" s="14" t="s">
        <v>31</v>
      </c>
      <c r="AX381" s="14" t="s">
        <v>77</v>
      </c>
      <c r="AY381" s="240" t="s">
        <v>133</v>
      </c>
    </row>
    <row r="382" s="2" customFormat="1" ht="24.15" customHeight="1">
      <c r="A382" s="39"/>
      <c r="B382" s="40"/>
      <c r="C382" s="205" t="s">
        <v>791</v>
      </c>
      <c r="D382" s="205" t="s">
        <v>135</v>
      </c>
      <c r="E382" s="206" t="s">
        <v>792</v>
      </c>
      <c r="F382" s="207" t="s">
        <v>793</v>
      </c>
      <c r="G382" s="208" t="s">
        <v>138</v>
      </c>
      <c r="H382" s="209">
        <v>73.126999999999995</v>
      </c>
      <c r="I382" s="210"/>
      <c r="J382" s="211">
        <f>ROUND(I382*H382,2)</f>
        <v>0</v>
      </c>
      <c r="K382" s="207" t="s">
        <v>139</v>
      </c>
      <c r="L382" s="45"/>
      <c r="M382" s="212" t="s">
        <v>19</v>
      </c>
      <c r="N382" s="213" t="s">
        <v>40</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140</v>
      </c>
      <c r="AT382" s="216" t="s">
        <v>135</v>
      </c>
      <c r="AU382" s="216" t="s">
        <v>79</v>
      </c>
      <c r="AY382" s="18" t="s">
        <v>133</v>
      </c>
      <c r="BE382" s="217">
        <f>IF(N382="základní",J382,0)</f>
        <v>0</v>
      </c>
      <c r="BF382" s="217">
        <f>IF(N382="snížená",J382,0)</f>
        <v>0</v>
      </c>
      <c r="BG382" s="217">
        <f>IF(N382="zákl. přenesená",J382,0)</f>
        <v>0</v>
      </c>
      <c r="BH382" s="217">
        <f>IF(N382="sníž. přenesená",J382,0)</f>
        <v>0</v>
      </c>
      <c r="BI382" s="217">
        <f>IF(N382="nulová",J382,0)</f>
        <v>0</v>
      </c>
      <c r="BJ382" s="18" t="s">
        <v>77</v>
      </c>
      <c r="BK382" s="217">
        <f>ROUND(I382*H382,2)</f>
        <v>0</v>
      </c>
      <c r="BL382" s="18" t="s">
        <v>140</v>
      </c>
      <c r="BM382" s="216" t="s">
        <v>794</v>
      </c>
    </row>
    <row r="383" s="15" customFormat="1">
      <c r="A383" s="15"/>
      <c r="B383" s="265"/>
      <c r="C383" s="266"/>
      <c r="D383" s="220" t="s">
        <v>142</v>
      </c>
      <c r="E383" s="267" t="s">
        <v>19</v>
      </c>
      <c r="F383" s="268" t="s">
        <v>767</v>
      </c>
      <c r="G383" s="266"/>
      <c r="H383" s="267" t="s">
        <v>19</v>
      </c>
      <c r="I383" s="269"/>
      <c r="J383" s="266"/>
      <c r="K383" s="266"/>
      <c r="L383" s="270"/>
      <c r="M383" s="271"/>
      <c r="N383" s="272"/>
      <c r="O383" s="272"/>
      <c r="P383" s="272"/>
      <c r="Q383" s="272"/>
      <c r="R383" s="272"/>
      <c r="S383" s="272"/>
      <c r="T383" s="273"/>
      <c r="U383" s="15"/>
      <c r="V383" s="15"/>
      <c r="W383" s="15"/>
      <c r="X383" s="15"/>
      <c r="Y383" s="15"/>
      <c r="Z383" s="15"/>
      <c r="AA383" s="15"/>
      <c r="AB383" s="15"/>
      <c r="AC383" s="15"/>
      <c r="AD383" s="15"/>
      <c r="AE383" s="15"/>
      <c r="AT383" s="274" t="s">
        <v>142</v>
      </c>
      <c r="AU383" s="274" t="s">
        <v>79</v>
      </c>
      <c r="AV383" s="15" t="s">
        <v>77</v>
      </c>
      <c r="AW383" s="15" t="s">
        <v>31</v>
      </c>
      <c r="AX383" s="15" t="s">
        <v>69</v>
      </c>
      <c r="AY383" s="274" t="s">
        <v>133</v>
      </c>
    </row>
    <row r="384" s="13" customFormat="1">
      <c r="A384" s="13"/>
      <c r="B384" s="218"/>
      <c r="C384" s="219"/>
      <c r="D384" s="220" t="s">
        <v>142</v>
      </c>
      <c r="E384" s="221" t="s">
        <v>19</v>
      </c>
      <c r="F384" s="222" t="s">
        <v>768</v>
      </c>
      <c r="G384" s="219"/>
      <c r="H384" s="223">
        <v>6.0999999999999996</v>
      </c>
      <c r="I384" s="224"/>
      <c r="J384" s="219"/>
      <c r="K384" s="219"/>
      <c r="L384" s="225"/>
      <c r="M384" s="226"/>
      <c r="N384" s="227"/>
      <c r="O384" s="227"/>
      <c r="P384" s="227"/>
      <c r="Q384" s="227"/>
      <c r="R384" s="227"/>
      <c r="S384" s="227"/>
      <c r="T384" s="228"/>
      <c r="U384" s="13"/>
      <c r="V384" s="13"/>
      <c r="W384" s="13"/>
      <c r="X384" s="13"/>
      <c r="Y384" s="13"/>
      <c r="Z384" s="13"/>
      <c r="AA384" s="13"/>
      <c r="AB384" s="13"/>
      <c r="AC384" s="13"/>
      <c r="AD384" s="13"/>
      <c r="AE384" s="13"/>
      <c r="AT384" s="229" t="s">
        <v>142</v>
      </c>
      <c r="AU384" s="229" t="s">
        <v>79</v>
      </c>
      <c r="AV384" s="13" t="s">
        <v>79</v>
      </c>
      <c r="AW384" s="13" t="s">
        <v>31</v>
      </c>
      <c r="AX384" s="13" t="s">
        <v>69</v>
      </c>
      <c r="AY384" s="229" t="s">
        <v>133</v>
      </c>
    </row>
    <row r="385" s="13" customFormat="1">
      <c r="A385" s="13"/>
      <c r="B385" s="218"/>
      <c r="C385" s="219"/>
      <c r="D385" s="220" t="s">
        <v>142</v>
      </c>
      <c r="E385" s="221" t="s">
        <v>19</v>
      </c>
      <c r="F385" s="222" t="s">
        <v>769</v>
      </c>
      <c r="G385" s="219"/>
      <c r="H385" s="223">
        <v>11</v>
      </c>
      <c r="I385" s="224"/>
      <c r="J385" s="219"/>
      <c r="K385" s="219"/>
      <c r="L385" s="225"/>
      <c r="M385" s="226"/>
      <c r="N385" s="227"/>
      <c r="O385" s="227"/>
      <c r="P385" s="227"/>
      <c r="Q385" s="227"/>
      <c r="R385" s="227"/>
      <c r="S385" s="227"/>
      <c r="T385" s="228"/>
      <c r="U385" s="13"/>
      <c r="V385" s="13"/>
      <c r="W385" s="13"/>
      <c r="X385" s="13"/>
      <c r="Y385" s="13"/>
      <c r="Z385" s="13"/>
      <c r="AA385" s="13"/>
      <c r="AB385" s="13"/>
      <c r="AC385" s="13"/>
      <c r="AD385" s="13"/>
      <c r="AE385" s="13"/>
      <c r="AT385" s="229" t="s">
        <v>142</v>
      </c>
      <c r="AU385" s="229" t="s">
        <v>79</v>
      </c>
      <c r="AV385" s="13" t="s">
        <v>79</v>
      </c>
      <c r="AW385" s="13" t="s">
        <v>31</v>
      </c>
      <c r="AX385" s="13" t="s">
        <v>69</v>
      </c>
      <c r="AY385" s="229" t="s">
        <v>133</v>
      </c>
    </row>
    <row r="386" s="13" customFormat="1">
      <c r="A386" s="13"/>
      <c r="B386" s="218"/>
      <c r="C386" s="219"/>
      <c r="D386" s="220" t="s">
        <v>142</v>
      </c>
      <c r="E386" s="221" t="s">
        <v>19</v>
      </c>
      <c r="F386" s="222" t="s">
        <v>770</v>
      </c>
      <c r="G386" s="219"/>
      <c r="H386" s="223">
        <v>43.313000000000002</v>
      </c>
      <c r="I386" s="224"/>
      <c r="J386" s="219"/>
      <c r="K386" s="219"/>
      <c r="L386" s="225"/>
      <c r="M386" s="226"/>
      <c r="N386" s="227"/>
      <c r="O386" s="227"/>
      <c r="P386" s="227"/>
      <c r="Q386" s="227"/>
      <c r="R386" s="227"/>
      <c r="S386" s="227"/>
      <c r="T386" s="228"/>
      <c r="U386" s="13"/>
      <c r="V386" s="13"/>
      <c r="W386" s="13"/>
      <c r="X386" s="13"/>
      <c r="Y386" s="13"/>
      <c r="Z386" s="13"/>
      <c r="AA386" s="13"/>
      <c r="AB386" s="13"/>
      <c r="AC386" s="13"/>
      <c r="AD386" s="13"/>
      <c r="AE386" s="13"/>
      <c r="AT386" s="229" t="s">
        <v>142</v>
      </c>
      <c r="AU386" s="229" t="s">
        <v>79</v>
      </c>
      <c r="AV386" s="13" t="s">
        <v>79</v>
      </c>
      <c r="AW386" s="13" t="s">
        <v>31</v>
      </c>
      <c r="AX386" s="13" t="s">
        <v>69</v>
      </c>
      <c r="AY386" s="229" t="s">
        <v>133</v>
      </c>
    </row>
    <row r="387" s="13" customFormat="1">
      <c r="A387" s="13"/>
      <c r="B387" s="218"/>
      <c r="C387" s="219"/>
      <c r="D387" s="220" t="s">
        <v>142</v>
      </c>
      <c r="E387" s="221" t="s">
        <v>19</v>
      </c>
      <c r="F387" s="222" t="s">
        <v>776</v>
      </c>
      <c r="G387" s="219"/>
      <c r="H387" s="223">
        <v>8.0129999999999999</v>
      </c>
      <c r="I387" s="224"/>
      <c r="J387" s="219"/>
      <c r="K387" s="219"/>
      <c r="L387" s="225"/>
      <c r="M387" s="226"/>
      <c r="N387" s="227"/>
      <c r="O387" s="227"/>
      <c r="P387" s="227"/>
      <c r="Q387" s="227"/>
      <c r="R387" s="227"/>
      <c r="S387" s="227"/>
      <c r="T387" s="228"/>
      <c r="U387" s="13"/>
      <c r="V387" s="13"/>
      <c r="W387" s="13"/>
      <c r="X387" s="13"/>
      <c r="Y387" s="13"/>
      <c r="Z387" s="13"/>
      <c r="AA387" s="13"/>
      <c r="AB387" s="13"/>
      <c r="AC387" s="13"/>
      <c r="AD387" s="13"/>
      <c r="AE387" s="13"/>
      <c r="AT387" s="229" t="s">
        <v>142</v>
      </c>
      <c r="AU387" s="229" t="s">
        <v>79</v>
      </c>
      <c r="AV387" s="13" t="s">
        <v>79</v>
      </c>
      <c r="AW387" s="13" t="s">
        <v>31</v>
      </c>
      <c r="AX387" s="13" t="s">
        <v>69</v>
      </c>
      <c r="AY387" s="229" t="s">
        <v>133</v>
      </c>
    </row>
    <row r="388" s="13" customFormat="1">
      <c r="A388" s="13"/>
      <c r="B388" s="218"/>
      <c r="C388" s="219"/>
      <c r="D388" s="220" t="s">
        <v>142</v>
      </c>
      <c r="E388" s="221" t="s">
        <v>19</v>
      </c>
      <c r="F388" s="222" t="s">
        <v>771</v>
      </c>
      <c r="G388" s="219"/>
      <c r="H388" s="223">
        <v>1.988</v>
      </c>
      <c r="I388" s="224"/>
      <c r="J388" s="219"/>
      <c r="K388" s="219"/>
      <c r="L388" s="225"/>
      <c r="M388" s="226"/>
      <c r="N388" s="227"/>
      <c r="O388" s="227"/>
      <c r="P388" s="227"/>
      <c r="Q388" s="227"/>
      <c r="R388" s="227"/>
      <c r="S388" s="227"/>
      <c r="T388" s="228"/>
      <c r="U388" s="13"/>
      <c r="V388" s="13"/>
      <c r="W388" s="13"/>
      <c r="X388" s="13"/>
      <c r="Y388" s="13"/>
      <c r="Z388" s="13"/>
      <c r="AA388" s="13"/>
      <c r="AB388" s="13"/>
      <c r="AC388" s="13"/>
      <c r="AD388" s="13"/>
      <c r="AE388" s="13"/>
      <c r="AT388" s="229" t="s">
        <v>142</v>
      </c>
      <c r="AU388" s="229" t="s">
        <v>79</v>
      </c>
      <c r="AV388" s="13" t="s">
        <v>79</v>
      </c>
      <c r="AW388" s="13" t="s">
        <v>31</v>
      </c>
      <c r="AX388" s="13" t="s">
        <v>69</v>
      </c>
      <c r="AY388" s="229" t="s">
        <v>133</v>
      </c>
    </row>
    <row r="389" s="13" customFormat="1">
      <c r="A389" s="13"/>
      <c r="B389" s="218"/>
      <c r="C389" s="219"/>
      <c r="D389" s="220" t="s">
        <v>142</v>
      </c>
      <c r="E389" s="221" t="s">
        <v>19</v>
      </c>
      <c r="F389" s="222" t="s">
        <v>777</v>
      </c>
      <c r="G389" s="219"/>
      <c r="H389" s="223">
        <v>2.7130000000000001</v>
      </c>
      <c r="I389" s="224"/>
      <c r="J389" s="219"/>
      <c r="K389" s="219"/>
      <c r="L389" s="225"/>
      <c r="M389" s="226"/>
      <c r="N389" s="227"/>
      <c r="O389" s="227"/>
      <c r="P389" s="227"/>
      <c r="Q389" s="227"/>
      <c r="R389" s="227"/>
      <c r="S389" s="227"/>
      <c r="T389" s="228"/>
      <c r="U389" s="13"/>
      <c r="V389" s="13"/>
      <c r="W389" s="13"/>
      <c r="X389" s="13"/>
      <c r="Y389" s="13"/>
      <c r="Z389" s="13"/>
      <c r="AA389" s="13"/>
      <c r="AB389" s="13"/>
      <c r="AC389" s="13"/>
      <c r="AD389" s="13"/>
      <c r="AE389" s="13"/>
      <c r="AT389" s="229" t="s">
        <v>142</v>
      </c>
      <c r="AU389" s="229" t="s">
        <v>79</v>
      </c>
      <c r="AV389" s="13" t="s">
        <v>79</v>
      </c>
      <c r="AW389" s="13" t="s">
        <v>31</v>
      </c>
      <c r="AX389" s="13" t="s">
        <v>69</v>
      </c>
      <c r="AY389" s="229" t="s">
        <v>133</v>
      </c>
    </row>
    <row r="390" s="14" customFormat="1">
      <c r="A390" s="14"/>
      <c r="B390" s="230"/>
      <c r="C390" s="231"/>
      <c r="D390" s="220" t="s">
        <v>142</v>
      </c>
      <c r="E390" s="232" t="s">
        <v>19</v>
      </c>
      <c r="F390" s="233" t="s">
        <v>144</v>
      </c>
      <c r="G390" s="231"/>
      <c r="H390" s="234">
        <v>73.126999999999995</v>
      </c>
      <c r="I390" s="235"/>
      <c r="J390" s="231"/>
      <c r="K390" s="231"/>
      <c r="L390" s="236"/>
      <c r="M390" s="237"/>
      <c r="N390" s="238"/>
      <c r="O390" s="238"/>
      <c r="P390" s="238"/>
      <c r="Q390" s="238"/>
      <c r="R390" s="238"/>
      <c r="S390" s="238"/>
      <c r="T390" s="239"/>
      <c r="U390" s="14"/>
      <c r="V390" s="14"/>
      <c r="W390" s="14"/>
      <c r="X390" s="14"/>
      <c r="Y390" s="14"/>
      <c r="Z390" s="14"/>
      <c r="AA390" s="14"/>
      <c r="AB390" s="14"/>
      <c r="AC390" s="14"/>
      <c r="AD390" s="14"/>
      <c r="AE390" s="14"/>
      <c r="AT390" s="240" t="s">
        <v>142</v>
      </c>
      <c r="AU390" s="240" t="s">
        <v>79</v>
      </c>
      <c r="AV390" s="14" t="s">
        <v>140</v>
      </c>
      <c r="AW390" s="14" t="s">
        <v>31</v>
      </c>
      <c r="AX390" s="14" t="s">
        <v>77</v>
      </c>
      <c r="AY390" s="240" t="s">
        <v>133</v>
      </c>
    </row>
    <row r="391" s="2" customFormat="1" ht="16.5" customHeight="1">
      <c r="A391" s="39"/>
      <c r="B391" s="40"/>
      <c r="C391" s="205" t="s">
        <v>795</v>
      </c>
      <c r="D391" s="205" t="s">
        <v>135</v>
      </c>
      <c r="E391" s="206" t="s">
        <v>796</v>
      </c>
      <c r="F391" s="207" t="s">
        <v>797</v>
      </c>
      <c r="G391" s="208" t="s">
        <v>230</v>
      </c>
      <c r="H391" s="209">
        <v>27.199999999999999</v>
      </c>
      <c r="I391" s="210"/>
      <c r="J391" s="211">
        <f>ROUND(I391*H391,2)</f>
        <v>0</v>
      </c>
      <c r="K391" s="207" t="s">
        <v>139</v>
      </c>
      <c r="L391" s="45"/>
      <c r="M391" s="212" t="s">
        <v>19</v>
      </c>
      <c r="N391" s="213" t="s">
        <v>40</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140</v>
      </c>
      <c r="AT391" s="216" t="s">
        <v>135</v>
      </c>
      <c r="AU391" s="216" t="s">
        <v>79</v>
      </c>
      <c r="AY391" s="18" t="s">
        <v>133</v>
      </c>
      <c r="BE391" s="217">
        <f>IF(N391="základní",J391,0)</f>
        <v>0</v>
      </c>
      <c r="BF391" s="217">
        <f>IF(N391="snížená",J391,0)</f>
        <v>0</v>
      </c>
      <c r="BG391" s="217">
        <f>IF(N391="zákl. přenesená",J391,0)</f>
        <v>0</v>
      </c>
      <c r="BH391" s="217">
        <f>IF(N391="sníž. přenesená",J391,0)</f>
        <v>0</v>
      </c>
      <c r="BI391" s="217">
        <f>IF(N391="nulová",J391,0)</f>
        <v>0</v>
      </c>
      <c r="BJ391" s="18" t="s">
        <v>77</v>
      </c>
      <c r="BK391" s="217">
        <f>ROUND(I391*H391,2)</f>
        <v>0</v>
      </c>
      <c r="BL391" s="18" t="s">
        <v>140</v>
      </c>
      <c r="BM391" s="216" t="s">
        <v>798</v>
      </c>
    </row>
    <row r="392" s="13" customFormat="1">
      <c r="A392" s="13"/>
      <c r="B392" s="218"/>
      <c r="C392" s="219"/>
      <c r="D392" s="220" t="s">
        <v>142</v>
      </c>
      <c r="E392" s="221" t="s">
        <v>19</v>
      </c>
      <c r="F392" s="222" t="s">
        <v>799</v>
      </c>
      <c r="G392" s="219"/>
      <c r="H392" s="223">
        <v>27.199999999999999</v>
      </c>
      <c r="I392" s="224"/>
      <c r="J392" s="219"/>
      <c r="K392" s="219"/>
      <c r="L392" s="225"/>
      <c r="M392" s="226"/>
      <c r="N392" s="227"/>
      <c r="O392" s="227"/>
      <c r="P392" s="227"/>
      <c r="Q392" s="227"/>
      <c r="R392" s="227"/>
      <c r="S392" s="227"/>
      <c r="T392" s="228"/>
      <c r="U392" s="13"/>
      <c r="V392" s="13"/>
      <c r="W392" s="13"/>
      <c r="X392" s="13"/>
      <c r="Y392" s="13"/>
      <c r="Z392" s="13"/>
      <c r="AA392" s="13"/>
      <c r="AB392" s="13"/>
      <c r="AC392" s="13"/>
      <c r="AD392" s="13"/>
      <c r="AE392" s="13"/>
      <c r="AT392" s="229" t="s">
        <v>142</v>
      </c>
      <c r="AU392" s="229" t="s">
        <v>79</v>
      </c>
      <c r="AV392" s="13" t="s">
        <v>79</v>
      </c>
      <c r="AW392" s="13" t="s">
        <v>31</v>
      </c>
      <c r="AX392" s="13" t="s">
        <v>69</v>
      </c>
      <c r="AY392" s="229" t="s">
        <v>133</v>
      </c>
    </row>
    <row r="393" s="14" customFormat="1">
      <c r="A393" s="14"/>
      <c r="B393" s="230"/>
      <c r="C393" s="231"/>
      <c r="D393" s="220" t="s">
        <v>142</v>
      </c>
      <c r="E393" s="232" t="s">
        <v>19</v>
      </c>
      <c r="F393" s="233" t="s">
        <v>144</v>
      </c>
      <c r="G393" s="231"/>
      <c r="H393" s="234">
        <v>27.199999999999999</v>
      </c>
      <c r="I393" s="235"/>
      <c r="J393" s="231"/>
      <c r="K393" s="231"/>
      <c r="L393" s="236"/>
      <c r="M393" s="237"/>
      <c r="N393" s="238"/>
      <c r="O393" s="238"/>
      <c r="P393" s="238"/>
      <c r="Q393" s="238"/>
      <c r="R393" s="238"/>
      <c r="S393" s="238"/>
      <c r="T393" s="239"/>
      <c r="U393" s="14"/>
      <c r="V393" s="14"/>
      <c r="W393" s="14"/>
      <c r="X393" s="14"/>
      <c r="Y393" s="14"/>
      <c r="Z393" s="14"/>
      <c r="AA393" s="14"/>
      <c r="AB393" s="14"/>
      <c r="AC393" s="14"/>
      <c r="AD393" s="14"/>
      <c r="AE393" s="14"/>
      <c r="AT393" s="240" t="s">
        <v>142</v>
      </c>
      <c r="AU393" s="240" t="s">
        <v>79</v>
      </c>
      <c r="AV393" s="14" t="s">
        <v>140</v>
      </c>
      <c r="AW393" s="14" t="s">
        <v>31</v>
      </c>
      <c r="AX393" s="14" t="s">
        <v>77</v>
      </c>
      <c r="AY393" s="240" t="s">
        <v>133</v>
      </c>
    </row>
    <row r="394" s="2" customFormat="1" ht="37.8" customHeight="1">
      <c r="A394" s="39"/>
      <c r="B394" s="40"/>
      <c r="C394" s="205" t="s">
        <v>800</v>
      </c>
      <c r="D394" s="205" t="s">
        <v>135</v>
      </c>
      <c r="E394" s="206" t="s">
        <v>801</v>
      </c>
      <c r="F394" s="207" t="s">
        <v>802</v>
      </c>
      <c r="G394" s="208" t="s">
        <v>230</v>
      </c>
      <c r="H394" s="209">
        <v>95.700000000000003</v>
      </c>
      <c r="I394" s="210"/>
      <c r="J394" s="211">
        <f>ROUND(I394*H394,2)</f>
        <v>0</v>
      </c>
      <c r="K394" s="207" t="s">
        <v>139</v>
      </c>
      <c r="L394" s="45"/>
      <c r="M394" s="212" t="s">
        <v>19</v>
      </c>
      <c r="N394" s="213" t="s">
        <v>40</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140</v>
      </c>
      <c r="AT394" s="216" t="s">
        <v>135</v>
      </c>
      <c r="AU394" s="216" t="s">
        <v>79</v>
      </c>
      <c r="AY394" s="18" t="s">
        <v>133</v>
      </c>
      <c r="BE394" s="217">
        <f>IF(N394="základní",J394,0)</f>
        <v>0</v>
      </c>
      <c r="BF394" s="217">
        <f>IF(N394="snížená",J394,0)</f>
        <v>0</v>
      </c>
      <c r="BG394" s="217">
        <f>IF(N394="zákl. přenesená",J394,0)</f>
        <v>0</v>
      </c>
      <c r="BH394" s="217">
        <f>IF(N394="sníž. přenesená",J394,0)</f>
        <v>0</v>
      </c>
      <c r="BI394" s="217">
        <f>IF(N394="nulová",J394,0)</f>
        <v>0</v>
      </c>
      <c r="BJ394" s="18" t="s">
        <v>77</v>
      </c>
      <c r="BK394" s="217">
        <f>ROUND(I394*H394,2)</f>
        <v>0</v>
      </c>
      <c r="BL394" s="18" t="s">
        <v>140</v>
      </c>
      <c r="BM394" s="216" t="s">
        <v>803</v>
      </c>
    </row>
    <row r="395" s="2" customFormat="1">
      <c r="A395" s="39"/>
      <c r="B395" s="40"/>
      <c r="C395" s="41"/>
      <c r="D395" s="220" t="s">
        <v>416</v>
      </c>
      <c r="E395" s="41"/>
      <c r="F395" s="254" t="s">
        <v>804</v>
      </c>
      <c r="G395" s="41"/>
      <c r="H395" s="41"/>
      <c r="I395" s="243"/>
      <c r="J395" s="41"/>
      <c r="K395" s="41"/>
      <c r="L395" s="45"/>
      <c r="M395" s="244"/>
      <c r="N395" s="245"/>
      <c r="O395" s="85"/>
      <c r="P395" s="85"/>
      <c r="Q395" s="85"/>
      <c r="R395" s="85"/>
      <c r="S395" s="85"/>
      <c r="T395" s="86"/>
      <c r="U395" s="39"/>
      <c r="V395" s="39"/>
      <c r="W395" s="39"/>
      <c r="X395" s="39"/>
      <c r="Y395" s="39"/>
      <c r="Z395" s="39"/>
      <c r="AA395" s="39"/>
      <c r="AB395" s="39"/>
      <c r="AC395" s="39"/>
      <c r="AD395" s="39"/>
      <c r="AE395" s="39"/>
      <c r="AT395" s="18" t="s">
        <v>416</v>
      </c>
      <c r="AU395" s="18" t="s">
        <v>79</v>
      </c>
    </row>
    <row r="396" s="13" customFormat="1">
      <c r="A396" s="13"/>
      <c r="B396" s="218"/>
      <c r="C396" s="219"/>
      <c r="D396" s="220" t="s">
        <v>142</v>
      </c>
      <c r="E396" s="221" t="s">
        <v>19</v>
      </c>
      <c r="F396" s="222" t="s">
        <v>805</v>
      </c>
      <c r="G396" s="219"/>
      <c r="H396" s="223">
        <v>7.2000000000000002</v>
      </c>
      <c r="I396" s="224"/>
      <c r="J396" s="219"/>
      <c r="K396" s="219"/>
      <c r="L396" s="225"/>
      <c r="M396" s="226"/>
      <c r="N396" s="227"/>
      <c r="O396" s="227"/>
      <c r="P396" s="227"/>
      <c r="Q396" s="227"/>
      <c r="R396" s="227"/>
      <c r="S396" s="227"/>
      <c r="T396" s="228"/>
      <c r="U396" s="13"/>
      <c r="V396" s="13"/>
      <c r="W396" s="13"/>
      <c r="X396" s="13"/>
      <c r="Y396" s="13"/>
      <c r="Z396" s="13"/>
      <c r="AA396" s="13"/>
      <c r="AB396" s="13"/>
      <c r="AC396" s="13"/>
      <c r="AD396" s="13"/>
      <c r="AE396" s="13"/>
      <c r="AT396" s="229" t="s">
        <v>142</v>
      </c>
      <c r="AU396" s="229" t="s">
        <v>79</v>
      </c>
      <c r="AV396" s="13" t="s">
        <v>79</v>
      </c>
      <c r="AW396" s="13" t="s">
        <v>31</v>
      </c>
      <c r="AX396" s="13" t="s">
        <v>69</v>
      </c>
      <c r="AY396" s="229" t="s">
        <v>133</v>
      </c>
    </row>
    <row r="397" s="13" customFormat="1">
      <c r="A397" s="13"/>
      <c r="B397" s="218"/>
      <c r="C397" s="219"/>
      <c r="D397" s="220" t="s">
        <v>142</v>
      </c>
      <c r="E397" s="221" t="s">
        <v>19</v>
      </c>
      <c r="F397" s="222" t="s">
        <v>806</v>
      </c>
      <c r="G397" s="219"/>
      <c r="H397" s="223">
        <v>88.5</v>
      </c>
      <c r="I397" s="224"/>
      <c r="J397" s="219"/>
      <c r="K397" s="219"/>
      <c r="L397" s="225"/>
      <c r="M397" s="226"/>
      <c r="N397" s="227"/>
      <c r="O397" s="227"/>
      <c r="P397" s="227"/>
      <c r="Q397" s="227"/>
      <c r="R397" s="227"/>
      <c r="S397" s="227"/>
      <c r="T397" s="228"/>
      <c r="U397" s="13"/>
      <c r="V397" s="13"/>
      <c r="W397" s="13"/>
      <c r="X397" s="13"/>
      <c r="Y397" s="13"/>
      <c r="Z397" s="13"/>
      <c r="AA397" s="13"/>
      <c r="AB397" s="13"/>
      <c r="AC397" s="13"/>
      <c r="AD397" s="13"/>
      <c r="AE397" s="13"/>
      <c r="AT397" s="229" t="s">
        <v>142</v>
      </c>
      <c r="AU397" s="229" t="s">
        <v>79</v>
      </c>
      <c r="AV397" s="13" t="s">
        <v>79</v>
      </c>
      <c r="AW397" s="13" t="s">
        <v>31</v>
      </c>
      <c r="AX397" s="13" t="s">
        <v>69</v>
      </c>
      <c r="AY397" s="229" t="s">
        <v>133</v>
      </c>
    </row>
    <row r="398" s="14" customFormat="1">
      <c r="A398" s="14"/>
      <c r="B398" s="230"/>
      <c r="C398" s="231"/>
      <c r="D398" s="220" t="s">
        <v>142</v>
      </c>
      <c r="E398" s="232" t="s">
        <v>19</v>
      </c>
      <c r="F398" s="233" t="s">
        <v>144</v>
      </c>
      <c r="G398" s="231"/>
      <c r="H398" s="234">
        <v>95.700000000000003</v>
      </c>
      <c r="I398" s="235"/>
      <c r="J398" s="231"/>
      <c r="K398" s="231"/>
      <c r="L398" s="236"/>
      <c r="M398" s="237"/>
      <c r="N398" s="238"/>
      <c r="O398" s="238"/>
      <c r="P398" s="238"/>
      <c r="Q398" s="238"/>
      <c r="R398" s="238"/>
      <c r="S398" s="238"/>
      <c r="T398" s="239"/>
      <c r="U398" s="14"/>
      <c r="V398" s="14"/>
      <c r="W398" s="14"/>
      <c r="X398" s="14"/>
      <c r="Y398" s="14"/>
      <c r="Z398" s="14"/>
      <c r="AA398" s="14"/>
      <c r="AB398" s="14"/>
      <c r="AC398" s="14"/>
      <c r="AD398" s="14"/>
      <c r="AE398" s="14"/>
      <c r="AT398" s="240" t="s">
        <v>142</v>
      </c>
      <c r="AU398" s="240" t="s">
        <v>79</v>
      </c>
      <c r="AV398" s="14" t="s">
        <v>140</v>
      </c>
      <c r="AW398" s="14" t="s">
        <v>31</v>
      </c>
      <c r="AX398" s="14" t="s">
        <v>77</v>
      </c>
      <c r="AY398" s="240" t="s">
        <v>133</v>
      </c>
    </row>
    <row r="399" s="2" customFormat="1" ht="37.8" customHeight="1">
      <c r="A399" s="39"/>
      <c r="B399" s="40"/>
      <c r="C399" s="205" t="s">
        <v>807</v>
      </c>
      <c r="D399" s="205" t="s">
        <v>135</v>
      </c>
      <c r="E399" s="206" t="s">
        <v>808</v>
      </c>
      <c r="F399" s="207" t="s">
        <v>809</v>
      </c>
      <c r="G399" s="208" t="s">
        <v>230</v>
      </c>
      <c r="H399" s="209">
        <v>176.30000000000001</v>
      </c>
      <c r="I399" s="210"/>
      <c r="J399" s="211">
        <f>ROUND(I399*H399,2)</f>
        <v>0</v>
      </c>
      <c r="K399" s="207" t="s">
        <v>139</v>
      </c>
      <c r="L399" s="45"/>
      <c r="M399" s="212" t="s">
        <v>19</v>
      </c>
      <c r="N399" s="213" t="s">
        <v>40</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140</v>
      </c>
      <c r="AT399" s="216" t="s">
        <v>135</v>
      </c>
      <c r="AU399" s="216" t="s">
        <v>79</v>
      </c>
      <c r="AY399" s="18" t="s">
        <v>133</v>
      </c>
      <c r="BE399" s="217">
        <f>IF(N399="základní",J399,0)</f>
        <v>0</v>
      </c>
      <c r="BF399" s="217">
        <f>IF(N399="snížená",J399,0)</f>
        <v>0</v>
      </c>
      <c r="BG399" s="217">
        <f>IF(N399="zákl. přenesená",J399,0)</f>
        <v>0</v>
      </c>
      <c r="BH399" s="217">
        <f>IF(N399="sníž. přenesená",J399,0)</f>
        <v>0</v>
      </c>
      <c r="BI399" s="217">
        <f>IF(N399="nulová",J399,0)</f>
        <v>0</v>
      </c>
      <c r="BJ399" s="18" t="s">
        <v>77</v>
      </c>
      <c r="BK399" s="217">
        <f>ROUND(I399*H399,2)</f>
        <v>0</v>
      </c>
      <c r="BL399" s="18" t="s">
        <v>140</v>
      </c>
      <c r="BM399" s="216" t="s">
        <v>810</v>
      </c>
    </row>
    <row r="400" s="13" customFormat="1">
      <c r="A400" s="13"/>
      <c r="B400" s="218"/>
      <c r="C400" s="219"/>
      <c r="D400" s="220" t="s">
        <v>142</v>
      </c>
      <c r="E400" s="221" t="s">
        <v>19</v>
      </c>
      <c r="F400" s="222" t="s">
        <v>811</v>
      </c>
      <c r="G400" s="219"/>
      <c r="H400" s="223">
        <v>176.30000000000001</v>
      </c>
      <c r="I400" s="224"/>
      <c r="J400" s="219"/>
      <c r="K400" s="219"/>
      <c r="L400" s="225"/>
      <c r="M400" s="226"/>
      <c r="N400" s="227"/>
      <c r="O400" s="227"/>
      <c r="P400" s="227"/>
      <c r="Q400" s="227"/>
      <c r="R400" s="227"/>
      <c r="S400" s="227"/>
      <c r="T400" s="228"/>
      <c r="U400" s="13"/>
      <c r="V400" s="13"/>
      <c r="W400" s="13"/>
      <c r="X400" s="13"/>
      <c r="Y400" s="13"/>
      <c r="Z400" s="13"/>
      <c r="AA400" s="13"/>
      <c r="AB400" s="13"/>
      <c r="AC400" s="13"/>
      <c r="AD400" s="13"/>
      <c r="AE400" s="13"/>
      <c r="AT400" s="229" t="s">
        <v>142</v>
      </c>
      <c r="AU400" s="229" t="s">
        <v>79</v>
      </c>
      <c r="AV400" s="13" t="s">
        <v>79</v>
      </c>
      <c r="AW400" s="13" t="s">
        <v>31</v>
      </c>
      <c r="AX400" s="13" t="s">
        <v>69</v>
      </c>
      <c r="AY400" s="229" t="s">
        <v>133</v>
      </c>
    </row>
    <row r="401" s="14" customFormat="1">
      <c r="A401" s="14"/>
      <c r="B401" s="230"/>
      <c r="C401" s="231"/>
      <c r="D401" s="220" t="s">
        <v>142</v>
      </c>
      <c r="E401" s="232" t="s">
        <v>19</v>
      </c>
      <c r="F401" s="233" t="s">
        <v>144</v>
      </c>
      <c r="G401" s="231"/>
      <c r="H401" s="234">
        <v>176.30000000000001</v>
      </c>
      <c r="I401" s="235"/>
      <c r="J401" s="231"/>
      <c r="K401" s="231"/>
      <c r="L401" s="236"/>
      <c r="M401" s="237"/>
      <c r="N401" s="238"/>
      <c r="O401" s="238"/>
      <c r="P401" s="238"/>
      <c r="Q401" s="238"/>
      <c r="R401" s="238"/>
      <c r="S401" s="238"/>
      <c r="T401" s="239"/>
      <c r="U401" s="14"/>
      <c r="V401" s="14"/>
      <c r="W401" s="14"/>
      <c r="X401" s="14"/>
      <c r="Y401" s="14"/>
      <c r="Z401" s="14"/>
      <c r="AA401" s="14"/>
      <c r="AB401" s="14"/>
      <c r="AC401" s="14"/>
      <c r="AD401" s="14"/>
      <c r="AE401" s="14"/>
      <c r="AT401" s="240" t="s">
        <v>142</v>
      </c>
      <c r="AU401" s="240" t="s">
        <v>79</v>
      </c>
      <c r="AV401" s="14" t="s">
        <v>140</v>
      </c>
      <c r="AW401" s="14" t="s">
        <v>31</v>
      </c>
      <c r="AX401" s="14" t="s">
        <v>77</v>
      </c>
      <c r="AY401" s="240" t="s">
        <v>133</v>
      </c>
    </row>
    <row r="402" s="2" customFormat="1" ht="16.5" customHeight="1">
      <c r="A402" s="39"/>
      <c r="B402" s="40"/>
      <c r="C402" s="255" t="s">
        <v>812</v>
      </c>
      <c r="D402" s="255" t="s">
        <v>433</v>
      </c>
      <c r="E402" s="256" t="s">
        <v>813</v>
      </c>
      <c r="F402" s="257" t="s">
        <v>814</v>
      </c>
      <c r="G402" s="258" t="s">
        <v>138</v>
      </c>
      <c r="H402" s="259">
        <v>17.983000000000001</v>
      </c>
      <c r="I402" s="260"/>
      <c r="J402" s="261">
        <f>ROUND(I402*H402,2)</f>
        <v>0</v>
      </c>
      <c r="K402" s="257" t="s">
        <v>139</v>
      </c>
      <c r="L402" s="262"/>
      <c r="M402" s="263" t="s">
        <v>19</v>
      </c>
      <c r="N402" s="264" t="s">
        <v>40</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175</v>
      </c>
      <c r="AT402" s="216" t="s">
        <v>433</v>
      </c>
      <c r="AU402" s="216" t="s">
        <v>79</v>
      </c>
      <c r="AY402" s="18" t="s">
        <v>133</v>
      </c>
      <c r="BE402" s="217">
        <f>IF(N402="základní",J402,0)</f>
        <v>0</v>
      </c>
      <c r="BF402" s="217">
        <f>IF(N402="snížená",J402,0)</f>
        <v>0</v>
      </c>
      <c r="BG402" s="217">
        <f>IF(N402="zákl. přenesená",J402,0)</f>
        <v>0</v>
      </c>
      <c r="BH402" s="217">
        <f>IF(N402="sníž. přenesená",J402,0)</f>
        <v>0</v>
      </c>
      <c r="BI402" s="217">
        <f>IF(N402="nulová",J402,0)</f>
        <v>0</v>
      </c>
      <c r="BJ402" s="18" t="s">
        <v>77</v>
      </c>
      <c r="BK402" s="217">
        <f>ROUND(I402*H402,2)</f>
        <v>0</v>
      </c>
      <c r="BL402" s="18" t="s">
        <v>140</v>
      </c>
      <c r="BM402" s="216" t="s">
        <v>815</v>
      </c>
    </row>
    <row r="403" s="13" customFormat="1">
      <c r="A403" s="13"/>
      <c r="B403" s="218"/>
      <c r="C403" s="219"/>
      <c r="D403" s="220" t="s">
        <v>142</v>
      </c>
      <c r="E403" s="221" t="s">
        <v>19</v>
      </c>
      <c r="F403" s="222" t="s">
        <v>816</v>
      </c>
      <c r="G403" s="219"/>
      <c r="H403" s="223">
        <v>17.983000000000001</v>
      </c>
      <c r="I403" s="224"/>
      <c r="J403" s="219"/>
      <c r="K403" s="219"/>
      <c r="L403" s="225"/>
      <c r="M403" s="226"/>
      <c r="N403" s="227"/>
      <c r="O403" s="227"/>
      <c r="P403" s="227"/>
      <c r="Q403" s="227"/>
      <c r="R403" s="227"/>
      <c r="S403" s="227"/>
      <c r="T403" s="228"/>
      <c r="U403" s="13"/>
      <c r="V403" s="13"/>
      <c r="W403" s="13"/>
      <c r="X403" s="13"/>
      <c r="Y403" s="13"/>
      <c r="Z403" s="13"/>
      <c r="AA403" s="13"/>
      <c r="AB403" s="13"/>
      <c r="AC403" s="13"/>
      <c r="AD403" s="13"/>
      <c r="AE403" s="13"/>
      <c r="AT403" s="229" t="s">
        <v>142</v>
      </c>
      <c r="AU403" s="229" t="s">
        <v>79</v>
      </c>
      <c r="AV403" s="13" t="s">
        <v>79</v>
      </c>
      <c r="AW403" s="13" t="s">
        <v>31</v>
      </c>
      <c r="AX403" s="13" t="s">
        <v>69</v>
      </c>
      <c r="AY403" s="229" t="s">
        <v>133</v>
      </c>
    </row>
    <row r="404" s="14" customFormat="1">
      <c r="A404" s="14"/>
      <c r="B404" s="230"/>
      <c r="C404" s="231"/>
      <c r="D404" s="220" t="s">
        <v>142</v>
      </c>
      <c r="E404" s="232" t="s">
        <v>19</v>
      </c>
      <c r="F404" s="233" t="s">
        <v>144</v>
      </c>
      <c r="G404" s="231"/>
      <c r="H404" s="234">
        <v>17.983000000000001</v>
      </c>
      <c r="I404" s="235"/>
      <c r="J404" s="231"/>
      <c r="K404" s="231"/>
      <c r="L404" s="236"/>
      <c r="M404" s="237"/>
      <c r="N404" s="238"/>
      <c r="O404" s="238"/>
      <c r="P404" s="238"/>
      <c r="Q404" s="238"/>
      <c r="R404" s="238"/>
      <c r="S404" s="238"/>
      <c r="T404" s="239"/>
      <c r="U404" s="14"/>
      <c r="V404" s="14"/>
      <c r="W404" s="14"/>
      <c r="X404" s="14"/>
      <c r="Y404" s="14"/>
      <c r="Z404" s="14"/>
      <c r="AA404" s="14"/>
      <c r="AB404" s="14"/>
      <c r="AC404" s="14"/>
      <c r="AD404" s="14"/>
      <c r="AE404" s="14"/>
      <c r="AT404" s="240" t="s">
        <v>142</v>
      </c>
      <c r="AU404" s="240" t="s">
        <v>79</v>
      </c>
      <c r="AV404" s="14" t="s">
        <v>140</v>
      </c>
      <c r="AW404" s="14" t="s">
        <v>31</v>
      </c>
      <c r="AX404" s="14" t="s">
        <v>77</v>
      </c>
      <c r="AY404" s="240" t="s">
        <v>133</v>
      </c>
    </row>
    <row r="405" s="2" customFormat="1" ht="24.15" customHeight="1">
      <c r="A405" s="39"/>
      <c r="B405" s="40"/>
      <c r="C405" s="205" t="s">
        <v>817</v>
      </c>
      <c r="D405" s="205" t="s">
        <v>135</v>
      </c>
      <c r="E405" s="206" t="s">
        <v>818</v>
      </c>
      <c r="F405" s="207" t="s">
        <v>819</v>
      </c>
      <c r="G405" s="208" t="s">
        <v>230</v>
      </c>
      <c r="H405" s="209">
        <v>78.400000000000006</v>
      </c>
      <c r="I405" s="210"/>
      <c r="J405" s="211">
        <f>ROUND(I405*H405,2)</f>
        <v>0</v>
      </c>
      <c r="K405" s="207" t="s">
        <v>139</v>
      </c>
      <c r="L405" s="45"/>
      <c r="M405" s="212" t="s">
        <v>19</v>
      </c>
      <c r="N405" s="213" t="s">
        <v>40</v>
      </c>
      <c r="O405" s="85"/>
      <c r="P405" s="214">
        <f>O405*H405</f>
        <v>0</v>
      </c>
      <c r="Q405" s="214">
        <v>0</v>
      </c>
      <c r="R405" s="214">
        <f>Q405*H405</f>
        <v>0</v>
      </c>
      <c r="S405" s="214">
        <v>0</v>
      </c>
      <c r="T405" s="215">
        <f>S405*H405</f>
        <v>0</v>
      </c>
      <c r="U405" s="39"/>
      <c r="V405" s="39"/>
      <c r="W405" s="39"/>
      <c r="X405" s="39"/>
      <c r="Y405" s="39"/>
      <c r="Z405" s="39"/>
      <c r="AA405" s="39"/>
      <c r="AB405" s="39"/>
      <c r="AC405" s="39"/>
      <c r="AD405" s="39"/>
      <c r="AE405" s="39"/>
      <c r="AR405" s="216" t="s">
        <v>140</v>
      </c>
      <c r="AT405" s="216" t="s">
        <v>135</v>
      </c>
      <c r="AU405" s="216" t="s">
        <v>79</v>
      </c>
      <c r="AY405" s="18" t="s">
        <v>133</v>
      </c>
      <c r="BE405" s="217">
        <f>IF(N405="základní",J405,0)</f>
        <v>0</v>
      </c>
      <c r="BF405" s="217">
        <f>IF(N405="snížená",J405,0)</f>
        <v>0</v>
      </c>
      <c r="BG405" s="217">
        <f>IF(N405="zákl. přenesená",J405,0)</f>
        <v>0</v>
      </c>
      <c r="BH405" s="217">
        <f>IF(N405="sníž. přenesená",J405,0)</f>
        <v>0</v>
      </c>
      <c r="BI405" s="217">
        <f>IF(N405="nulová",J405,0)</f>
        <v>0</v>
      </c>
      <c r="BJ405" s="18" t="s">
        <v>77</v>
      </c>
      <c r="BK405" s="217">
        <f>ROUND(I405*H405,2)</f>
        <v>0</v>
      </c>
      <c r="BL405" s="18" t="s">
        <v>140</v>
      </c>
      <c r="BM405" s="216" t="s">
        <v>820</v>
      </c>
    </row>
    <row r="406" s="13" customFormat="1">
      <c r="A406" s="13"/>
      <c r="B406" s="218"/>
      <c r="C406" s="219"/>
      <c r="D406" s="220" t="s">
        <v>142</v>
      </c>
      <c r="E406" s="221" t="s">
        <v>19</v>
      </c>
      <c r="F406" s="222" t="s">
        <v>821</v>
      </c>
      <c r="G406" s="219"/>
      <c r="H406" s="223">
        <v>78.400000000000006</v>
      </c>
      <c r="I406" s="224"/>
      <c r="J406" s="219"/>
      <c r="K406" s="219"/>
      <c r="L406" s="225"/>
      <c r="M406" s="226"/>
      <c r="N406" s="227"/>
      <c r="O406" s="227"/>
      <c r="P406" s="227"/>
      <c r="Q406" s="227"/>
      <c r="R406" s="227"/>
      <c r="S406" s="227"/>
      <c r="T406" s="228"/>
      <c r="U406" s="13"/>
      <c r="V406" s="13"/>
      <c r="W406" s="13"/>
      <c r="X406" s="13"/>
      <c r="Y406" s="13"/>
      <c r="Z406" s="13"/>
      <c r="AA406" s="13"/>
      <c r="AB406" s="13"/>
      <c r="AC406" s="13"/>
      <c r="AD406" s="13"/>
      <c r="AE406" s="13"/>
      <c r="AT406" s="229" t="s">
        <v>142</v>
      </c>
      <c r="AU406" s="229" t="s">
        <v>79</v>
      </c>
      <c r="AV406" s="13" t="s">
        <v>79</v>
      </c>
      <c r="AW406" s="13" t="s">
        <v>31</v>
      </c>
      <c r="AX406" s="13" t="s">
        <v>69</v>
      </c>
      <c r="AY406" s="229" t="s">
        <v>133</v>
      </c>
    </row>
    <row r="407" s="14" customFormat="1">
      <c r="A407" s="14"/>
      <c r="B407" s="230"/>
      <c r="C407" s="231"/>
      <c r="D407" s="220" t="s">
        <v>142</v>
      </c>
      <c r="E407" s="232" t="s">
        <v>19</v>
      </c>
      <c r="F407" s="233" t="s">
        <v>144</v>
      </c>
      <c r="G407" s="231"/>
      <c r="H407" s="234">
        <v>78.400000000000006</v>
      </c>
      <c r="I407" s="235"/>
      <c r="J407" s="231"/>
      <c r="K407" s="231"/>
      <c r="L407" s="236"/>
      <c r="M407" s="237"/>
      <c r="N407" s="238"/>
      <c r="O407" s="238"/>
      <c r="P407" s="238"/>
      <c r="Q407" s="238"/>
      <c r="R407" s="238"/>
      <c r="S407" s="238"/>
      <c r="T407" s="239"/>
      <c r="U407" s="14"/>
      <c r="V407" s="14"/>
      <c r="W407" s="14"/>
      <c r="X407" s="14"/>
      <c r="Y407" s="14"/>
      <c r="Z407" s="14"/>
      <c r="AA407" s="14"/>
      <c r="AB407" s="14"/>
      <c r="AC407" s="14"/>
      <c r="AD407" s="14"/>
      <c r="AE407" s="14"/>
      <c r="AT407" s="240" t="s">
        <v>142</v>
      </c>
      <c r="AU407" s="240" t="s">
        <v>79</v>
      </c>
      <c r="AV407" s="14" t="s">
        <v>140</v>
      </c>
      <c r="AW407" s="14" t="s">
        <v>31</v>
      </c>
      <c r="AX407" s="14" t="s">
        <v>77</v>
      </c>
      <c r="AY407" s="240" t="s">
        <v>133</v>
      </c>
    </row>
    <row r="408" s="2" customFormat="1" ht="24.15" customHeight="1">
      <c r="A408" s="39"/>
      <c r="B408" s="40"/>
      <c r="C408" s="205" t="s">
        <v>822</v>
      </c>
      <c r="D408" s="205" t="s">
        <v>135</v>
      </c>
      <c r="E408" s="206" t="s">
        <v>823</v>
      </c>
      <c r="F408" s="207" t="s">
        <v>824</v>
      </c>
      <c r="G408" s="208" t="s">
        <v>230</v>
      </c>
      <c r="H408" s="209">
        <v>1015.7000000000001</v>
      </c>
      <c r="I408" s="210"/>
      <c r="J408" s="211">
        <f>ROUND(I408*H408,2)</f>
        <v>0</v>
      </c>
      <c r="K408" s="207" t="s">
        <v>139</v>
      </c>
      <c r="L408" s="45"/>
      <c r="M408" s="212" t="s">
        <v>19</v>
      </c>
      <c r="N408" s="213" t="s">
        <v>40</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140</v>
      </c>
      <c r="AT408" s="216" t="s">
        <v>135</v>
      </c>
      <c r="AU408" s="216" t="s">
        <v>79</v>
      </c>
      <c r="AY408" s="18" t="s">
        <v>133</v>
      </c>
      <c r="BE408" s="217">
        <f>IF(N408="základní",J408,0)</f>
        <v>0</v>
      </c>
      <c r="BF408" s="217">
        <f>IF(N408="snížená",J408,0)</f>
        <v>0</v>
      </c>
      <c r="BG408" s="217">
        <f>IF(N408="zákl. přenesená",J408,0)</f>
        <v>0</v>
      </c>
      <c r="BH408" s="217">
        <f>IF(N408="sníž. přenesená",J408,0)</f>
        <v>0</v>
      </c>
      <c r="BI408" s="217">
        <f>IF(N408="nulová",J408,0)</f>
        <v>0</v>
      </c>
      <c r="BJ408" s="18" t="s">
        <v>77</v>
      </c>
      <c r="BK408" s="217">
        <f>ROUND(I408*H408,2)</f>
        <v>0</v>
      </c>
      <c r="BL408" s="18" t="s">
        <v>140</v>
      </c>
      <c r="BM408" s="216" t="s">
        <v>825</v>
      </c>
    </row>
    <row r="409" s="13" customFormat="1">
      <c r="A409" s="13"/>
      <c r="B409" s="218"/>
      <c r="C409" s="219"/>
      <c r="D409" s="220" t="s">
        <v>142</v>
      </c>
      <c r="E409" s="221" t="s">
        <v>19</v>
      </c>
      <c r="F409" s="222" t="s">
        <v>826</v>
      </c>
      <c r="G409" s="219"/>
      <c r="H409" s="223">
        <v>93.299999999999997</v>
      </c>
      <c r="I409" s="224"/>
      <c r="J409" s="219"/>
      <c r="K409" s="219"/>
      <c r="L409" s="225"/>
      <c r="M409" s="226"/>
      <c r="N409" s="227"/>
      <c r="O409" s="227"/>
      <c r="P409" s="227"/>
      <c r="Q409" s="227"/>
      <c r="R409" s="227"/>
      <c r="S409" s="227"/>
      <c r="T409" s="228"/>
      <c r="U409" s="13"/>
      <c r="V409" s="13"/>
      <c r="W409" s="13"/>
      <c r="X409" s="13"/>
      <c r="Y409" s="13"/>
      <c r="Z409" s="13"/>
      <c r="AA409" s="13"/>
      <c r="AB409" s="13"/>
      <c r="AC409" s="13"/>
      <c r="AD409" s="13"/>
      <c r="AE409" s="13"/>
      <c r="AT409" s="229" t="s">
        <v>142</v>
      </c>
      <c r="AU409" s="229" t="s">
        <v>79</v>
      </c>
      <c r="AV409" s="13" t="s">
        <v>79</v>
      </c>
      <c r="AW409" s="13" t="s">
        <v>31</v>
      </c>
      <c r="AX409" s="13" t="s">
        <v>69</v>
      </c>
      <c r="AY409" s="229" t="s">
        <v>133</v>
      </c>
    </row>
    <row r="410" s="13" customFormat="1">
      <c r="A410" s="13"/>
      <c r="B410" s="218"/>
      <c r="C410" s="219"/>
      <c r="D410" s="220" t="s">
        <v>142</v>
      </c>
      <c r="E410" s="221" t="s">
        <v>19</v>
      </c>
      <c r="F410" s="222" t="s">
        <v>827</v>
      </c>
      <c r="G410" s="219"/>
      <c r="H410" s="223">
        <v>754.60000000000002</v>
      </c>
      <c r="I410" s="224"/>
      <c r="J410" s="219"/>
      <c r="K410" s="219"/>
      <c r="L410" s="225"/>
      <c r="M410" s="226"/>
      <c r="N410" s="227"/>
      <c r="O410" s="227"/>
      <c r="P410" s="227"/>
      <c r="Q410" s="227"/>
      <c r="R410" s="227"/>
      <c r="S410" s="227"/>
      <c r="T410" s="228"/>
      <c r="U410" s="13"/>
      <c r="V410" s="13"/>
      <c r="W410" s="13"/>
      <c r="X410" s="13"/>
      <c r="Y410" s="13"/>
      <c r="Z410" s="13"/>
      <c r="AA410" s="13"/>
      <c r="AB410" s="13"/>
      <c r="AC410" s="13"/>
      <c r="AD410" s="13"/>
      <c r="AE410" s="13"/>
      <c r="AT410" s="229" t="s">
        <v>142</v>
      </c>
      <c r="AU410" s="229" t="s">
        <v>79</v>
      </c>
      <c r="AV410" s="13" t="s">
        <v>79</v>
      </c>
      <c r="AW410" s="13" t="s">
        <v>31</v>
      </c>
      <c r="AX410" s="13" t="s">
        <v>69</v>
      </c>
      <c r="AY410" s="229" t="s">
        <v>133</v>
      </c>
    </row>
    <row r="411" s="13" customFormat="1">
      <c r="A411" s="13"/>
      <c r="B411" s="218"/>
      <c r="C411" s="219"/>
      <c r="D411" s="220" t="s">
        <v>142</v>
      </c>
      <c r="E411" s="221" t="s">
        <v>19</v>
      </c>
      <c r="F411" s="222" t="s">
        <v>828</v>
      </c>
      <c r="G411" s="219"/>
      <c r="H411" s="223">
        <v>139.5</v>
      </c>
      <c r="I411" s="224"/>
      <c r="J411" s="219"/>
      <c r="K411" s="219"/>
      <c r="L411" s="225"/>
      <c r="M411" s="226"/>
      <c r="N411" s="227"/>
      <c r="O411" s="227"/>
      <c r="P411" s="227"/>
      <c r="Q411" s="227"/>
      <c r="R411" s="227"/>
      <c r="S411" s="227"/>
      <c r="T411" s="228"/>
      <c r="U411" s="13"/>
      <c r="V411" s="13"/>
      <c r="W411" s="13"/>
      <c r="X411" s="13"/>
      <c r="Y411" s="13"/>
      <c r="Z411" s="13"/>
      <c r="AA411" s="13"/>
      <c r="AB411" s="13"/>
      <c r="AC411" s="13"/>
      <c r="AD411" s="13"/>
      <c r="AE411" s="13"/>
      <c r="AT411" s="229" t="s">
        <v>142</v>
      </c>
      <c r="AU411" s="229" t="s">
        <v>79</v>
      </c>
      <c r="AV411" s="13" t="s">
        <v>79</v>
      </c>
      <c r="AW411" s="13" t="s">
        <v>31</v>
      </c>
      <c r="AX411" s="13" t="s">
        <v>69</v>
      </c>
      <c r="AY411" s="229" t="s">
        <v>133</v>
      </c>
    </row>
    <row r="412" s="13" customFormat="1">
      <c r="A412" s="13"/>
      <c r="B412" s="218"/>
      <c r="C412" s="219"/>
      <c r="D412" s="220" t="s">
        <v>142</v>
      </c>
      <c r="E412" s="221" t="s">
        <v>19</v>
      </c>
      <c r="F412" s="222" t="s">
        <v>829</v>
      </c>
      <c r="G412" s="219"/>
      <c r="H412" s="223">
        <v>28.300000000000001</v>
      </c>
      <c r="I412" s="224"/>
      <c r="J412" s="219"/>
      <c r="K412" s="219"/>
      <c r="L412" s="225"/>
      <c r="M412" s="226"/>
      <c r="N412" s="227"/>
      <c r="O412" s="227"/>
      <c r="P412" s="227"/>
      <c r="Q412" s="227"/>
      <c r="R412" s="227"/>
      <c r="S412" s="227"/>
      <c r="T412" s="228"/>
      <c r="U412" s="13"/>
      <c r="V412" s="13"/>
      <c r="W412" s="13"/>
      <c r="X412" s="13"/>
      <c r="Y412" s="13"/>
      <c r="Z412" s="13"/>
      <c r="AA412" s="13"/>
      <c r="AB412" s="13"/>
      <c r="AC412" s="13"/>
      <c r="AD412" s="13"/>
      <c r="AE412" s="13"/>
      <c r="AT412" s="229" t="s">
        <v>142</v>
      </c>
      <c r="AU412" s="229" t="s">
        <v>79</v>
      </c>
      <c r="AV412" s="13" t="s">
        <v>79</v>
      </c>
      <c r="AW412" s="13" t="s">
        <v>31</v>
      </c>
      <c r="AX412" s="13" t="s">
        <v>69</v>
      </c>
      <c r="AY412" s="229" t="s">
        <v>133</v>
      </c>
    </row>
    <row r="413" s="14" customFormat="1">
      <c r="A413" s="14"/>
      <c r="B413" s="230"/>
      <c r="C413" s="231"/>
      <c r="D413" s="220" t="s">
        <v>142</v>
      </c>
      <c r="E413" s="232" t="s">
        <v>19</v>
      </c>
      <c r="F413" s="233" t="s">
        <v>144</v>
      </c>
      <c r="G413" s="231"/>
      <c r="H413" s="234">
        <v>1015.6999999999999</v>
      </c>
      <c r="I413" s="235"/>
      <c r="J413" s="231"/>
      <c r="K413" s="231"/>
      <c r="L413" s="236"/>
      <c r="M413" s="237"/>
      <c r="N413" s="238"/>
      <c r="O413" s="238"/>
      <c r="P413" s="238"/>
      <c r="Q413" s="238"/>
      <c r="R413" s="238"/>
      <c r="S413" s="238"/>
      <c r="T413" s="239"/>
      <c r="U413" s="14"/>
      <c r="V413" s="14"/>
      <c r="W413" s="14"/>
      <c r="X413" s="14"/>
      <c r="Y413" s="14"/>
      <c r="Z413" s="14"/>
      <c r="AA413" s="14"/>
      <c r="AB413" s="14"/>
      <c r="AC413" s="14"/>
      <c r="AD413" s="14"/>
      <c r="AE413" s="14"/>
      <c r="AT413" s="240" t="s">
        <v>142</v>
      </c>
      <c r="AU413" s="240" t="s">
        <v>79</v>
      </c>
      <c r="AV413" s="14" t="s">
        <v>140</v>
      </c>
      <c r="AW413" s="14" t="s">
        <v>31</v>
      </c>
      <c r="AX413" s="14" t="s">
        <v>77</v>
      </c>
      <c r="AY413" s="240" t="s">
        <v>133</v>
      </c>
    </row>
    <row r="414" s="2" customFormat="1" ht="16.5" customHeight="1">
      <c r="A414" s="39"/>
      <c r="B414" s="40"/>
      <c r="C414" s="255" t="s">
        <v>830</v>
      </c>
      <c r="D414" s="255" t="s">
        <v>433</v>
      </c>
      <c r="E414" s="256" t="s">
        <v>831</v>
      </c>
      <c r="F414" s="257" t="s">
        <v>832</v>
      </c>
      <c r="G414" s="258" t="s">
        <v>230</v>
      </c>
      <c r="H414" s="259">
        <v>121.437</v>
      </c>
      <c r="I414" s="260"/>
      <c r="J414" s="261">
        <f>ROUND(I414*H414,2)</f>
        <v>0</v>
      </c>
      <c r="K414" s="257" t="s">
        <v>139</v>
      </c>
      <c r="L414" s="262"/>
      <c r="M414" s="263" t="s">
        <v>19</v>
      </c>
      <c r="N414" s="264" t="s">
        <v>40</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175</v>
      </c>
      <c r="AT414" s="216" t="s">
        <v>433</v>
      </c>
      <c r="AU414" s="216" t="s">
        <v>79</v>
      </c>
      <c r="AY414" s="18" t="s">
        <v>133</v>
      </c>
      <c r="BE414" s="217">
        <f>IF(N414="základní",J414,0)</f>
        <v>0</v>
      </c>
      <c r="BF414" s="217">
        <f>IF(N414="snížená",J414,0)</f>
        <v>0</v>
      </c>
      <c r="BG414" s="217">
        <f>IF(N414="zákl. přenesená",J414,0)</f>
        <v>0</v>
      </c>
      <c r="BH414" s="217">
        <f>IF(N414="sníž. přenesená",J414,0)</f>
        <v>0</v>
      </c>
      <c r="BI414" s="217">
        <f>IF(N414="nulová",J414,0)</f>
        <v>0</v>
      </c>
      <c r="BJ414" s="18" t="s">
        <v>77</v>
      </c>
      <c r="BK414" s="217">
        <f>ROUND(I414*H414,2)</f>
        <v>0</v>
      </c>
      <c r="BL414" s="18" t="s">
        <v>140</v>
      </c>
      <c r="BM414" s="216" t="s">
        <v>833</v>
      </c>
    </row>
    <row r="415" s="13" customFormat="1">
      <c r="A415" s="13"/>
      <c r="B415" s="218"/>
      <c r="C415" s="219"/>
      <c r="D415" s="220" t="s">
        <v>142</v>
      </c>
      <c r="E415" s="221" t="s">
        <v>19</v>
      </c>
      <c r="F415" s="222" t="s">
        <v>834</v>
      </c>
      <c r="G415" s="219"/>
      <c r="H415" s="223">
        <v>121.437</v>
      </c>
      <c r="I415" s="224"/>
      <c r="J415" s="219"/>
      <c r="K415" s="219"/>
      <c r="L415" s="225"/>
      <c r="M415" s="226"/>
      <c r="N415" s="227"/>
      <c r="O415" s="227"/>
      <c r="P415" s="227"/>
      <c r="Q415" s="227"/>
      <c r="R415" s="227"/>
      <c r="S415" s="227"/>
      <c r="T415" s="228"/>
      <c r="U415" s="13"/>
      <c r="V415" s="13"/>
      <c r="W415" s="13"/>
      <c r="X415" s="13"/>
      <c r="Y415" s="13"/>
      <c r="Z415" s="13"/>
      <c r="AA415" s="13"/>
      <c r="AB415" s="13"/>
      <c r="AC415" s="13"/>
      <c r="AD415" s="13"/>
      <c r="AE415" s="13"/>
      <c r="AT415" s="229" t="s">
        <v>142</v>
      </c>
      <c r="AU415" s="229" t="s">
        <v>79</v>
      </c>
      <c r="AV415" s="13" t="s">
        <v>79</v>
      </c>
      <c r="AW415" s="13" t="s">
        <v>31</v>
      </c>
      <c r="AX415" s="13" t="s">
        <v>69</v>
      </c>
      <c r="AY415" s="229" t="s">
        <v>133</v>
      </c>
    </row>
    <row r="416" s="14" customFormat="1">
      <c r="A416" s="14"/>
      <c r="B416" s="230"/>
      <c r="C416" s="231"/>
      <c r="D416" s="220" t="s">
        <v>142</v>
      </c>
      <c r="E416" s="232" t="s">
        <v>19</v>
      </c>
      <c r="F416" s="233" t="s">
        <v>144</v>
      </c>
      <c r="G416" s="231"/>
      <c r="H416" s="234">
        <v>121.437</v>
      </c>
      <c r="I416" s="235"/>
      <c r="J416" s="231"/>
      <c r="K416" s="231"/>
      <c r="L416" s="236"/>
      <c r="M416" s="237"/>
      <c r="N416" s="238"/>
      <c r="O416" s="238"/>
      <c r="P416" s="238"/>
      <c r="Q416" s="238"/>
      <c r="R416" s="238"/>
      <c r="S416" s="238"/>
      <c r="T416" s="239"/>
      <c r="U416" s="14"/>
      <c r="V416" s="14"/>
      <c r="W416" s="14"/>
      <c r="X416" s="14"/>
      <c r="Y416" s="14"/>
      <c r="Z416" s="14"/>
      <c r="AA416" s="14"/>
      <c r="AB416" s="14"/>
      <c r="AC416" s="14"/>
      <c r="AD416" s="14"/>
      <c r="AE416" s="14"/>
      <c r="AT416" s="240" t="s">
        <v>142</v>
      </c>
      <c r="AU416" s="240" t="s">
        <v>79</v>
      </c>
      <c r="AV416" s="14" t="s">
        <v>140</v>
      </c>
      <c r="AW416" s="14" t="s">
        <v>31</v>
      </c>
      <c r="AX416" s="14" t="s">
        <v>77</v>
      </c>
      <c r="AY416" s="240" t="s">
        <v>133</v>
      </c>
    </row>
    <row r="417" s="2" customFormat="1" ht="16.5" customHeight="1">
      <c r="A417" s="39"/>
      <c r="B417" s="40"/>
      <c r="C417" s="255" t="s">
        <v>835</v>
      </c>
      <c r="D417" s="255" t="s">
        <v>433</v>
      </c>
      <c r="E417" s="256" t="s">
        <v>836</v>
      </c>
      <c r="F417" s="257" t="s">
        <v>837</v>
      </c>
      <c r="G417" s="258" t="s">
        <v>230</v>
      </c>
      <c r="H417" s="259">
        <v>1036.2829999999999</v>
      </c>
      <c r="I417" s="260"/>
      <c r="J417" s="261">
        <f>ROUND(I417*H417,2)</f>
        <v>0</v>
      </c>
      <c r="K417" s="257" t="s">
        <v>139</v>
      </c>
      <c r="L417" s="262"/>
      <c r="M417" s="263" t="s">
        <v>19</v>
      </c>
      <c r="N417" s="264" t="s">
        <v>40</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175</v>
      </c>
      <c r="AT417" s="216" t="s">
        <v>433</v>
      </c>
      <c r="AU417" s="216" t="s">
        <v>79</v>
      </c>
      <c r="AY417" s="18" t="s">
        <v>133</v>
      </c>
      <c r="BE417" s="217">
        <f>IF(N417="základní",J417,0)</f>
        <v>0</v>
      </c>
      <c r="BF417" s="217">
        <f>IF(N417="snížená",J417,0)</f>
        <v>0</v>
      </c>
      <c r="BG417" s="217">
        <f>IF(N417="zákl. přenesená",J417,0)</f>
        <v>0</v>
      </c>
      <c r="BH417" s="217">
        <f>IF(N417="sníž. přenesená",J417,0)</f>
        <v>0</v>
      </c>
      <c r="BI417" s="217">
        <f>IF(N417="nulová",J417,0)</f>
        <v>0</v>
      </c>
      <c r="BJ417" s="18" t="s">
        <v>77</v>
      </c>
      <c r="BK417" s="217">
        <f>ROUND(I417*H417,2)</f>
        <v>0</v>
      </c>
      <c r="BL417" s="18" t="s">
        <v>140</v>
      </c>
      <c r="BM417" s="216" t="s">
        <v>838</v>
      </c>
    </row>
    <row r="418" s="13" customFormat="1">
      <c r="A418" s="13"/>
      <c r="B418" s="218"/>
      <c r="C418" s="219"/>
      <c r="D418" s="220" t="s">
        <v>142</v>
      </c>
      <c r="E418" s="221" t="s">
        <v>19</v>
      </c>
      <c r="F418" s="222" t="s">
        <v>839</v>
      </c>
      <c r="G418" s="219"/>
      <c r="H418" s="223">
        <v>1036.2829999999999</v>
      </c>
      <c r="I418" s="224"/>
      <c r="J418" s="219"/>
      <c r="K418" s="219"/>
      <c r="L418" s="225"/>
      <c r="M418" s="226"/>
      <c r="N418" s="227"/>
      <c r="O418" s="227"/>
      <c r="P418" s="227"/>
      <c r="Q418" s="227"/>
      <c r="R418" s="227"/>
      <c r="S418" s="227"/>
      <c r="T418" s="228"/>
      <c r="U418" s="13"/>
      <c r="V418" s="13"/>
      <c r="W418" s="13"/>
      <c r="X418" s="13"/>
      <c r="Y418" s="13"/>
      <c r="Z418" s="13"/>
      <c r="AA418" s="13"/>
      <c r="AB418" s="13"/>
      <c r="AC418" s="13"/>
      <c r="AD418" s="13"/>
      <c r="AE418" s="13"/>
      <c r="AT418" s="229" t="s">
        <v>142</v>
      </c>
      <c r="AU418" s="229" t="s">
        <v>79</v>
      </c>
      <c r="AV418" s="13" t="s">
        <v>79</v>
      </c>
      <c r="AW418" s="13" t="s">
        <v>31</v>
      </c>
      <c r="AX418" s="13" t="s">
        <v>69</v>
      </c>
      <c r="AY418" s="229" t="s">
        <v>133</v>
      </c>
    </row>
    <row r="419" s="14" customFormat="1">
      <c r="A419" s="14"/>
      <c r="B419" s="230"/>
      <c r="C419" s="231"/>
      <c r="D419" s="220" t="s">
        <v>142</v>
      </c>
      <c r="E419" s="232" t="s">
        <v>19</v>
      </c>
      <c r="F419" s="233" t="s">
        <v>144</v>
      </c>
      <c r="G419" s="231"/>
      <c r="H419" s="234">
        <v>1036.2829999999999</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142</v>
      </c>
      <c r="AU419" s="240" t="s">
        <v>79</v>
      </c>
      <c r="AV419" s="14" t="s">
        <v>140</v>
      </c>
      <c r="AW419" s="14" t="s">
        <v>31</v>
      </c>
      <c r="AX419" s="14" t="s">
        <v>77</v>
      </c>
      <c r="AY419" s="240" t="s">
        <v>133</v>
      </c>
    </row>
    <row r="420" s="2" customFormat="1" ht="16.5" customHeight="1">
      <c r="A420" s="39"/>
      <c r="B420" s="40"/>
      <c r="C420" s="255" t="s">
        <v>840</v>
      </c>
      <c r="D420" s="255" t="s">
        <v>433</v>
      </c>
      <c r="E420" s="256" t="s">
        <v>841</v>
      </c>
      <c r="F420" s="257" t="s">
        <v>842</v>
      </c>
      <c r="G420" s="258" t="s">
        <v>230</v>
      </c>
      <c r="H420" s="259">
        <v>28.300000000000001</v>
      </c>
      <c r="I420" s="260"/>
      <c r="J420" s="261">
        <f>ROUND(I420*H420,2)</f>
        <v>0</v>
      </c>
      <c r="K420" s="257" t="s">
        <v>19</v>
      </c>
      <c r="L420" s="262"/>
      <c r="M420" s="263" t="s">
        <v>19</v>
      </c>
      <c r="N420" s="264" t="s">
        <v>40</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175</v>
      </c>
      <c r="AT420" s="216" t="s">
        <v>433</v>
      </c>
      <c r="AU420" s="216" t="s">
        <v>79</v>
      </c>
      <c r="AY420" s="18" t="s">
        <v>133</v>
      </c>
      <c r="BE420" s="217">
        <f>IF(N420="základní",J420,0)</f>
        <v>0</v>
      </c>
      <c r="BF420" s="217">
        <f>IF(N420="snížená",J420,0)</f>
        <v>0</v>
      </c>
      <c r="BG420" s="217">
        <f>IF(N420="zákl. přenesená",J420,0)</f>
        <v>0</v>
      </c>
      <c r="BH420" s="217">
        <f>IF(N420="sníž. přenesená",J420,0)</f>
        <v>0</v>
      </c>
      <c r="BI420" s="217">
        <f>IF(N420="nulová",J420,0)</f>
        <v>0</v>
      </c>
      <c r="BJ420" s="18" t="s">
        <v>77</v>
      </c>
      <c r="BK420" s="217">
        <f>ROUND(I420*H420,2)</f>
        <v>0</v>
      </c>
      <c r="BL420" s="18" t="s">
        <v>140</v>
      </c>
      <c r="BM420" s="216" t="s">
        <v>843</v>
      </c>
    </row>
    <row r="421" s="13" customFormat="1">
      <c r="A421" s="13"/>
      <c r="B421" s="218"/>
      <c r="C421" s="219"/>
      <c r="D421" s="220" t="s">
        <v>142</v>
      </c>
      <c r="E421" s="221" t="s">
        <v>19</v>
      </c>
      <c r="F421" s="222" t="s">
        <v>844</v>
      </c>
      <c r="G421" s="219"/>
      <c r="H421" s="223">
        <v>28.300000000000001</v>
      </c>
      <c r="I421" s="224"/>
      <c r="J421" s="219"/>
      <c r="K421" s="219"/>
      <c r="L421" s="225"/>
      <c r="M421" s="226"/>
      <c r="N421" s="227"/>
      <c r="O421" s="227"/>
      <c r="P421" s="227"/>
      <c r="Q421" s="227"/>
      <c r="R421" s="227"/>
      <c r="S421" s="227"/>
      <c r="T421" s="228"/>
      <c r="U421" s="13"/>
      <c r="V421" s="13"/>
      <c r="W421" s="13"/>
      <c r="X421" s="13"/>
      <c r="Y421" s="13"/>
      <c r="Z421" s="13"/>
      <c r="AA421" s="13"/>
      <c r="AB421" s="13"/>
      <c r="AC421" s="13"/>
      <c r="AD421" s="13"/>
      <c r="AE421" s="13"/>
      <c r="AT421" s="229" t="s">
        <v>142</v>
      </c>
      <c r="AU421" s="229" t="s">
        <v>79</v>
      </c>
      <c r="AV421" s="13" t="s">
        <v>79</v>
      </c>
      <c r="AW421" s="13" t="s">
        <v>31</v>
      </c>
      <c r="AX421" s="13" t="s">
        <v>69</v>
      </c>
      <c r="AY421" s="229" t="s">
        <v>133</v>
      </c>
    </row>
    <row r="422" s="14" customFormat="1">
      <c r="A422" s="14"/>
      <c r="B422" s="230"/>
      <c r="C422" s="231"/>
      <c r="D422" s="220" t="s">
        <v>142</v>
      </c>
      <c r="E422" s="232" t="s">
        <v>19</v>
      </c>
      <c r="F422" s="233" t="s">
        <v>144</v>
      </c>
      <c r="G422" s="231"/>
      <c r="H422" s="234">
        <v>28.300000000000001</v>
      </c>
      <c r="I422" s="235"/>
      <c r="J422" s="231"/>
      <c r="K422" s="231"/>
      <c r="L422" s="236"/>
      <c r="M422" s="237"/>
      <c r="N422" s="238"/>
      <c r="O422" s="238"/>
      <c r="P422" s="238"/>
      <c r="Q422" s="238"/>
      <c r="R422" s="238"/>
      <c r="S422" s="238"/>
      <c r="T422" s="239"/>
      <c r="U422" s="14"/>
      <c r="V422" s="14"/>
      <c r="W422" s="14"/>
      <c r="X422" s="14"/>
      <c r="Y422" s="14"/>
      <c r="Z422" s="14"/>
      <c r="AA422" s="14"/>
      <c r="AB422" s="14"/>
      <c r="AC422" s="14"/>
      <c r="AD422" s="14"/>
      <c r="AE422" s="14"/>
      <c r="AT422" s="240" t="s">
        <v>142</v>
      </c>
      <c r="AU422" s="240" t="s">
        <v>79</v>
      </c>
      <c r="AV422" s="14" t="s">
        <v>140</v>
      </c>
      <c r="AW422" s="14" t="s">
        <v>31</v>
      </c>
      <c r="AX422" s="14" t="s">
        <v>77</v>
      </c>
      <c r="AY422" s="240" t="s">
        <v>133</v>
      </c>
    </row>
    <row r="423" s="2" customFormat="1" ht="21.75" customHeight="1">
      <c r="A423" s="39"/>
      <c r="B423" s="40"/>
      <c r="C423" s="205" t="s">
        <v>845</v>
      </c>
      <c r="D423" s="205" t="s">
        <v>135</v>
      </c>
      <c r="E423" s="206" t="s">
        <v>846</v>
      </c>
      <c r="F423" s="207" t="s">
        <v>847</v>
      </c>
      <c r="G423" s="208" t="s">
        <v>230</v>
      </c>
      <c r="H423" s="209">
        <v>63.299999999999997</v>
      </c>
      <c r="I423" s="210"/>
      <c r="J423" s="211">
        <f>ROUND(I423*H423,2)</f>
        <v>0</v>
      </c>
      <c r="K423" s="207" t="s">
        <v>139</v>
      </c>
      <c r="L423" s="45"/>
      <c r="M423" s="212" t="s">
        <v>19</v>
      </c>
      <c r="N423" s="213" t="s">
        <v>40</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140</v>
      </c>
      <c r="AT423" s="216" t="s">
        <v>135</v>
      </c>
      <c r="AU423" s="216" t="s">
        <v>79</v>
      </c>
      <c r="AY423" s="18" t="s">
        <v>133</v>
      </c>
      <c r="BE423" s="217">
        <f>IF(N423="základní",J423,0)</f>
        <v>0</v>
      </c>
      <c r="BF423" s="217">
        <f>IF(N423="snížená",J423,0)</f>
        <v>0</v>
      </c>
      <c r="BG423" s="217">
        <f>IF(N423="zákl. přenesená",J423,0)</f>
        <v>0</v>
      </c>
      <c r="BH423" s="217">
        <f>IF(N423="sníž. přenesená",J423,0)</f>
        <v>0</v>
      </c>
      <c r="BI423" s="217">
        <f>IF(N423="nulová",J423,0)</f>
        <v>0</v>
      </c>
      <c r="BJ423" s="18" t="s">
        <v>77</v>
      </c>
      <c r="BK423" s="217">
        <f>ROUND(I423*H423,2)</f>
        <v>0</v>
      </c>
      <c r="BL423" s="18" t="s">
        <v>140</v>
      </c>
      <c r="BM423" s="216" t="s">
        <v>848</v>
      </c>
    </row>
    <row r="424" s="13" customFormat="1">
      <c r="A424" s="13"/>
      <c r="B424" s="218"/>
      <c r="C424" s="219"/>
      <c r="D424" s="220" t="s">
        <v>142</v>
      </c>
      <c r="E424" s="221" t="s">
        <v>19</v>
      </c>
      <c r="F424" s="222" t="s">
        <v>849</v>
      </c>
      <c r="G424" s="219"/>
      <c r="H424" s="223">
        <v>63.299999999999997</v>
      </c>
      <c r="I424" s="224"/>
      <c r="J424" s="219"/>
      <c r="K424" s="219"/>
      <c r="L424" s="225"/>
      <c r="M424" s="226"/>
      <c r="N424" s="227"/>
      <c r="O424" s="227"/>
      <c r="P424" s="227"/>
      <c r="Q424" s="227"/>
      <c r="R424" s="227"/>
      <c r="S424" s="227"/>
      <c r="T424" s="228"/>
      <c r="U424" s="13"/>
      <c r="V424" s="13"/>
      <c r="W424" s="13"/>
      <c r="X424" s="13"/>
      <c r="Y424" s="13"/>
      <c r="Z424" s="13"/>
      <c r="AA424" s="13"/>
      <c r="AB424" s="13"/>
      <c r="AC424" s="13"/>
      <c r="AD424" s="13"/>
      <c r="AE424" s="13"/>
      <c r="AT424" s="229" t="s">
        <v>142</v>
      </c>
      <c r="AU424" s="229" t="s">
        <v>79</v>
      </c>
      <c r="AV424" s="13" t="s">
        <v>79</v>
      </c>
      <c r="AW424" s="13" t="s">
        <v>31</v>
      </c>
      <c r="AX424" s="13" t="s">
        <v>69</v>
      </c>
      <c r="AY424" s="229" t="s">
        <v>133</v>
      </c>
    </row>
    <row r="425" s="14" customFormat="1">
      <c r="A425" s="14"/>
      <c r="B425" s="230"/>
      <c r="C425" s="231"/>
      <c r="D425" s="220" t="s">
        <v>142</v>
      </c>
      <c r="E425" s="232" t="s">
        <v>19</v>
      </c>
      <c r="F425" s="233" t="s">
        <v>144</v>
      </c>
      <c r="G425" s="231"/>
      <c r="H425" s="234">
        <v>63.299999999999997</v>
      </c>
      <c r="I425" s="235"/>
      <c r="J425" s="231"/>
      <c r="K425" s="231"/>
      <c r="L425" s="236"/>
      <c r="M425" s="237"/>
      <c r="N425" s="238"/>
      <c r="O425" s="238"/>
      <c r="P425" s="238"/>
      <c r="Q425" s="238"/>
      <c r="R425" s="238"/>
      <c r="S425" s="238"/>
      <c r="T425" s="239"/>
      <c r="U425" s="14"/>
      <c r="V425" s="14"/>
      <c r="W425" s="14"/>
      <c r="X425" s="14"/>
      <c r="Y425" s="14"/>
      <c r="Z425" s="14"/>
      <c r="AA425" s="14"/>
      <c r="AB425" s="14"/>
      <c r="AC425" s="14"/>
      <c r="AD425" s="14"/>
      <c r="AE425" s="14"/>
      <c r="AT425" s="240" t="s">
        <v>142</v>
      </c>
      <c r="AU425" s="240" t="s">
        <v>79</v>
      </c>
      <c r="AV425" s="14" t="s">
        <v>140</v>
      </c>
      <c r="AW425" s="14" t="s">
        <v>31</v>
      </c>
      <c r="AX425" s="14" t="s">
        <v>77</v>
      </c>
      <c r="AY425" s="240" t="s">
        <v>133</v>
      </c>
    </row>
    <row r="426" s="2" customFormat="1" ht="24.15" customHeight="1">
      <c r="A426" s="39"/>
      <c r="B426" s="40"/>
      <c r="C426" s="205" t="s">
        <v>850</v>
      </c>
      <c r="D426" s="205" t="s">
        <v>135</v>
      </c>
      <c r="E426" s="206" t="s">
        <v>851</v>
      </c>
      <c r="F426" s="207" t="s">
        <v>852</v>
      </c>
      <c r="G426" s="208" t="s">
        <v>230</v>
      </c>
      <c r="H426" s="209">
        <v>63.299999999999997</v>
      </c>
      <c r="I426" s="210"/>
      <c r="J426" s="211">
        <f>ROUND(I426*H426,2)</f>
        <v>0</v>
      </c>
      <c r="K426" s="207" t="s">
        <v>139</v>
      </c>
      <c r="L426" s="45"/>
      <c r="M426" s="212" t="s">
        <v>19</v>
      </c>
      <c r="N426" s="213" t="s">
        <v>40</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140</v>
      </c>
      <c r="AT426" s="216" t="s">
        <v>135</v>
      </c>
      <c r="AU426" s="216" t="s">
        <v>79</v>
      </c>
      <c r="AY426" s="18" t="s">
        <v>133</v>
      </c>
      <c r="BE426" s="217">
        <f>IF(N426="základní",J426,0)</f>
        <v>0</v>
      </c>
      <c r="BF426" s="217">
        <f>IF(N426="snížená",J426,0)</f>
        <v>0</v>
      </c>
      <c r="BG426" s="217">
        <f>IF(N426="zákl. přenesená",J426,0)</f>
        <v>0</v>
      </c>
      <c r="BH426" s="217">
        <f>IF(N426="sníž. přenesená",J426,0)</f>
        <v>0</v>
      </c>
      <c r="BI426" s="217">
        <f>IF(N426="nulová",J426,0)</f>
        <v>0</v>
      </c>
      <c r="BJ426" s="18" t="s">
        <v>77</v>
      </c>
      <c r="BK426" s="217">
        <f>ROUND(I426*H426,2)</f>
        <v>0</v>
      </c>
      <c r="BL426" s="18" t="s">
        <v>140</v>
      </c>
      <c r="BM426" s="216" t="s">
        <v>853</v>
      </c>
    </row>
    <row r="427" s="13" customFormat="1">
      <c r="A427" s="13"/>
      <c r="B427" s="218"/>
      <c r="C427" s="219"/>
      <c r="D427" s="220" t="s">
        <v>142</v>
      </c>
      <c r="E427" s="221" t="s">
        <v>19</v>
      </c>
      <c r="F427" s="222" t="s">
        <v>849</v>
      </c>
      <c r="G427" s="219"/>
      <c r="H427" s="223">
        <v>63.299999999999997</v>
      </c>
      <c r="I427" s="224"/>
      <c r="J427" s="219"/>
      <c r="K427" s="219"/>
      <c r="L427" s="225"/>
      <c r="M427" s="226"/>
      <c r="N427" s="227"/>
      <c r="O427" s="227"/>
      <c r="P427" s="227"/>
      <c r="Q427" s="227"/>
      <c r="R427" s="227"/>
      <c r="S427" s="227"/>
      <c r="T427" s="228"/>
      <c r="U427" s="13"/>
      <c r="V427" s="13"/>
      <c r="W427" s="13"/>
      <c r="X427" s="13"/>
      <c r="Y427" s="13"/>
      <c r="Z427" s="13"/>
      <c r="AA427" s="13"/>
      <c r="AB427" s="13"/>
      <c r="AC427" s="13"/>
      <c r="AD427" s="13"/>
      <c r="AE427" s="13"/>
      <c r="AT427" s="229" t="s">
        <v>142</v>
      </c>
      <c r="AU427" s="229" t="s">
        <v>79</v>
      </c>
      <c r="AV427" s="13" t="s">
        <v>79</v>
      </c>
      <c r="AW427" s="13" t="s">
        <v>31</v>
      </c>
      <c r="AX427" s="13" t="s">
        <v>69</v>
      </c>
      <c r="AY427" s="229" t="s">
        <v>133</v>
      </c>
    </row>
    <row r="428" s="14" customFormat="1">
      <c r="A428" s="14"/>
      <c r="B428" s="230"/>
      <c r="C428" s="231"/>
      <c r="D428" s="220" t="s">
        <v>142</v>
      </c>
      <c r="E428" s="232" t="s">
        <v>19</v>
      </c>
      <c r="F428" s="233" t="s">
        <v>144</v>
      </c>
      <c r="G428" s="231"/>
      <c r="H428" s="234">
        <v>63.299999999999997</v>
      </c>
      <c r="I428" s="235"/>
      <c r="J428" s="231"/>
      <c r="K428" s="231"/>
      <c r="L428" s="236"/>
      <c r="M428" s="237"/>
      <c r="N428" s="238"/>
      <c r="O428" s="238"/>
      <c r="P428" s="238"/>
      <c r="Q428" s="238"/>
      <c r="R428" s="238"/>
      <c r="S428" s="238"/>
      <c r="T428" s="239"/>
      <c r="U428" s="14"/>
      <c r="V428" s="14"/>
      <c r="W428" s="14"/>
      <c r="X428" s="14"/>
      <c r="Y428" s="14"/>
      <c r="Z428" s="14"/>
      <c r="AA428" s="14"/>
      <c r="AB428" s="14"/>
      <c r="AC428" s="14"/>
      <c r="AD428" s="14"/>
      <c r="AE428" s="14"/>
      <c r="AT428" s="240" t="s">
        <v>142</v>
      </c>
      <c r="AU428" s="240" t="s">
        <v>79</v>
      </c>
      <c r="AV428" s="14" t="s">
        <v>140</v>
      </c>
      <c r="AW428" s="14" t="s">
        <v>31</v>
      </c>
      <c r="AX428" s="14" t="s">
        <v>77</v>
      </c>
      <c r="AY428" s="240" t="s">
        <v>133</v>
      </c>
    </row>
    <row r="429" s="2" customFormat="1" ht="16.5" customHeight="1">
      <c r="A429" s="39"/>
      <c r="B429" s="40"/>
      <c r="C429" s="205" t="s">
        <v>854</v>
      </c>
      <c r="D429" s="205" t="s">
        <v>135</v>
      </c>
      <c r="E429" s="206" t="s">
        <v>855</v>
      </c>
      <c r="F429" s="207" t="s">
        <v>856</v>
      </c>
      <c r="G429" s="208" t="s">
        <v>138</v>
      </c>
      <c r="H429" s="209">
        <v>468</v>
      </c>
      <c r="I429" s="210"/>
      <c r="J429" s="211">
        <f>ROUND(I429*H429,2)</f>
        <v>0</v>
      </c>
      <c r="K429" s="207" t="s">
        <v>139</v>
      </c>
      <c r="L429" s="45"/>
      <c r="M429" s="212" t="s">
        <v>19</v>
      </c>
      <c r="N429" s="213" t="s">
        <v>40</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140</v>
      </c>
      <c r="AT429" s="216" t="s">
        <v>135</v>
      </c>
      <c r="AU429" s="216" t="s">
        <v>79</v>
      </c>
      <c r="AY429" s="18" t="s">
        <v>133</v>
      </c>
      <c r="BE429" s="217">
        <f>IF(N429="základní",J429,0)</f>
        <v>0</v>
      </c>
      <c r="BF429" s="217">
        <f>IF(N429="snížená",J429,0)</f>
        <v>0</v>
      </c>
      <c r="BG429" s="217">
        <f>IF(N429="zákl. přenesená",J429,0)</f>
        <v>0</v>
      </c>
      <c r="BH429" s="217">
        <f>IF(N429="sníž. přenesená",J429,0)</f>
        <v>0</v>
      </c>
      <c r="BI429" s="217">
        <f>IF(N429="nulová",J429,0)</f>
        <v>0</v>
      </c>
      <c r="BJ429" s="18" t="s">
        <v>77</v>
      </c>
      <c r="BK429" s="217">
        <f>ROUND(I429*H429,2)</f>
        <v>0</v>
      </c>
      <c r="BL429" s="18" t="s">
        <v>140</v>
      </c>
      <c r="BM429" s="216" t="s">
        <v>857</v>
      </c>
    </row>
    <row r="430" s="13" customFormat="1">
      <c r="A430" s="13"/>
      <c r="B430" s="218"/>
      <c r="C430" s="219"/>
      <c r="D430" s="220" t="s">
        <v>142</v>
      </c>
      <c r="E430" s="221" t="s">
        <v>19</v>
      </c>
      <c r="F430" s="222" t="s">
        <v>539</v>
      </c>
      <c r="G430" s="219"/>
      <c r="H430" s="223">
        <v>466.10000000000002</v>
      </c>
      <c r="I430" s="224"/>
      <c r="J430" s="219"/>
      <c r="K430" s="219"/>
      <c r="L430" s="225"/>
      <c r="M430" s="226"/>
      <c r="N430" s="227"/>
      <c r="O430" s="227"/>
      <c r="P430" s="227"/>
      <c r="Q430" s="227"/>
      <c r="R430" s="227"/>
      <c r="S430" s="227"/>
      <c r="T430" s="228"/>
      <c r="U430" s="13"/>
      <c r="V430" s="13"/>
      <c r="W430" s="13"/>
      <c r="X430" s="13"/>
      <c r="Y430" s="13"/>
      <c r="Z430" s="13"/>
      <c r="AA430" s="13"/>
      <c r="AB430" s="13"/>
      <c r="AC430" s="13"/>
      <c r="AD430" s="13"/>
      <c r="AE430" s="13"/>
      <c r="AT430" s="229" t="s">
        <v>142</v>
      </c>
      <c r="AU430" s="229" t="s">
        <v>79</v>
      </c>
      <c r="AV430" s="13" t="s">
        <v>79</v>
      </c>
      <c r="AW430" s="13" t="s">
        <v>31</v>
      </c>
      <c r="AX430" s="13" t="s">
        <v>69</v>
      </c>
      <c r="AY430" s="229" t="s">
        <v>133</v>
      </c>
    </row>
    <row r="431" s="13" customFormat="1">
      <c r="A431" s="13"/>
      <c r="B431" s="218"/>
      <c r="C431" s="219"/>
      <c r="D431" s="220" t="s">
        <v>142</v>
      </c>
      <c r="E431" s="221" t="s">
        <v>19</v>
      </c>
      <c r="F431" s="222" t="s">
        <v>858</v>
      </c>
      <c r="G431" s="219"/>
      <c r="H431" s="223">
        <v>1.8999999999999999</v>
      </c>
      <c r="I431" s="224"/>
      <c r="J431" s="219"/>
      <c r="K431" s="219"/>
      <c r="L431" s="225"/>
      <c r="M431" s="226"/>
      <c r="N431" s="227"/>
      <c r="O431" s="227"/>
      <c r="P431" s="227"/>
      <c r="Q431" s="227"/>
      <c r="R431" s="227"/>
      <c r="S431" s="227"/>
      <c r="T431" s="228"/>
      <c r="U431" s="13"/>
      <c r="V431" s="13"/>
      <c r="W431" s="13"/>
      <c r="X431" s="13"/>
      <c r="Y431" s="13"/>
      <c r="Z431" s="13"/>
      <c r="AA431" s="13"/>
      <c r="AB431" s="13"/>
      <c r="AC431" s="13"/>
      <c r="AD431" s="13"/>
      <c r="AE431" s="13"/>
      <c r="AT431" s="229" t="s">
        <v>142</v>
      </c>
      <c r="AU431" s="229" t="s">
        <v>79</v>
      </c>
      <c r="AV431" s="13" t="s">
        <v>79</v>
      </c>
      <c r="AW431" s="13" t="s">
        <v>31</v>
      </c>
      <c r="AX431" s="13" t="s">
        <v>69</v>
      </c>
      <c r="AY431" s="229" t="s">
        <v>133</v>
      </c>
    </row>
    <row r="432" s="14" customFormat="1">
      <c r="A432" s="14"/>
      <c r="B432" s="230"/>
      <c r="C432" s="231"/>
      <c r="D432" s="220" t="s">
        <v>142</v>
      </c>
      <c r="E432" s="232" t="s">
        <v>19</v>
      </c>
      <c r="F432" s="233" t="s">
        <v>144</v>
      </c>
      <c r="G432" s="231"/>
      <c r="H432" s="234">
        <v>468</v>
      </c>
      <c r="I432" s="235"/>
      <c r="J432" s="231"/>
      <c r="K432" s="231"/>
      <c r="L432" s="236"/>
      <c r="M432" s="237"/>
      <c r="N432" s="238"/>
      <c r="O432" s="238"/>
      <c r="P432" s="238"/>
      <c r="Q432" s="238"/>
      <c r="R432" s="238"/>
      <c r="S432" s="238"/>
      <c r="T432" s="239"/>
      <c r="U432" s="14"/>
      <c r="V432" s="14"/>
      <c r="W432" s="14"/>
      <c r="X432" s="14"/>
      <c r="Y432" s="14"/>
      <c r="Z432" s="14"/>
      <c r="AA432" s="14"/>
      <c r="AB432" s="14"/>
      <c r="AC432" s="14"/>
      <c r="AD432" s="14"/>
      <c r="AE432" s="14"/>
      <c r="AT432" s="240" t="s">
        <v>142</v>
      </c>
      <c r="AU432" s="240" t="s">
        <v>79</v>
      </c>
      <c r="AV432" s="14" t="s">
        <v>140</v>
      </c>
      <c r="AW432" s="14" t="s">
        <v>31</v>
      </c>
      <c r="AX432" s="14" t="s">
        <v>77</v>
      </c>
      <c r="AY432" s="240" t="s">
        <v>133</v>
      </c>
    </row>
    <row r="433" s="2" customFormat="1" ht="16.5" customHeight="1">
      <c r="A433" s="39"/>
      <c r="B433" s="40"/>
      <c r="C433" s="205" t="s">
        <v>859</v>
      </c>
      <c r="D433" s="205" t="s">
        <v>135</v>
      </c>
      <c r="E433" s="206" t="s">
        <v>248</v>
      </c>
      <c r="F433" s="207" t="s">
        <v>249</v>
      </c>
      <c r="G433" s="208" t="s">
        <v>230</v>
      </c>
      <c r="H433" s="209">
        <v>63.299999999999997</v>
      </c>
      <c r="I433" s="210"/>
      <c r="J433" s="211">
        <f>ROUND(I433*H433,2)</f>
        <v>0</v>
      </c>
      <c r="K433" s="207" t="s">
        <v>139</v>
      </c>
      <c r="L433" s="45"/>
      <c r="M433" s="212" t="s">
        <v>19</v>
      </c>
      <c r="N433" s="213" t="s">
        <v>40</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140</v>
      </c>
      <c r="AT433" s="216" t="s">
        <v>135</v>
      </c>
      <c r="AU433" s="216" t="s">
        <v>79</v>
      </c>
      <c r="AY433" s="18" t="s">
        <v>133</v>
      </c>
      <c r="BE433" s="217">
        <f>IF(N433="základní",J433,0)</f>
        <v>0</v>
      </c>
      <c r="BF433" s="217">
        <f>IF(N433="snížená",J433,0)</f>
        <v>0</v>
      </c>
      <c r="BG433" s="217">
        <f>IF(N433="zákl. přenesená",J433,0)</f>
        <v>0</v>
      </c>
      <c r="BH433" s="217">
        <f>IF(N433="sníž. přenesená",J433,0)</f>
        <v>0</v>
      </c>
      <c r="BI433" s="217">
        <f>IF(N433="nulová",J433,0)</f>
        <v>0</v>
      </c>
      <c r="BJ433" s="18" t="s">
        <v>77</v>
      </c>
      <c r="BK433" s="217">
        <f>ROUND(I433*H433,2)</f>
        <v>0</v>
      </c>
      <c r="BL433" s="18" t="s">
        <v>140</v>
      </c>
      <c r="BM433" s="216" t="s">
        <v>860</v>
      </c>
    </row>
    <row r="434" s="13" customFormat="1">
      <c r="A434" s="13"/>
      <c r="B434" s="218"/>
      <c r="C434" s="219"/>
      <c r="D434" s="220" t="s">
        <v>142</v>
      </c>
      <c r="E434" s="221" t="s">
        <v>19</v>
      </c>
      <c r="F434" s="222" t="s">
        <v>861</v>
      </c>
      <c r="G434" s="219"/>
      <c r="H434" s="223">
        <v>63.299999999999997</v>
      </c>
      <c r="I434" s="224"/>
      <c r="J434" s="219"/>
      <c r="K434" s="219"/>
      <c r="L434" s="225"/>
      <c r="M434" s="226"/>
      <c r="N434" s="227"/>
      <c r="O434" s="227"/>
      <c r="P434" s="227"/>
      <c r="Q434" s="227"/>
      <c r="R434" s="227"/>
      <c r="S434" s="227"/>
      <c r="T434" s="228"/>
      <c r="U434" s="13"/>
      <c r="V434" s="13"/>
      <c r="W434" s="13"/>
      <c r="X434" s="13"/>
      <c r="Y434" s="13"/>
      <c r="Z434" s="13"/>
      <c r="AA434" s="13"/>
      <c r="AB434" s="13"/>
      <c r="AC434" s="13"/>
      <c r="AD434" s="13"/>
      <c r="AE434" s="13"/>
      <c r="AT434" s="229" t="s">
        <v>142</v>
      </c>
      <c r="AU434" s="229" t="s">
        <v>79</v>
      </c>
      <c r="AV434" s="13" t="s">
        <v>79</v>
      </c>
      <c r="AW434" s="13" t="s">
        <v>31</v>
      </c>
      <c r="AX434" s="13" t="s">
        <v>69</v>
      </c>
      <c r="AY434" s="229" t="s">
        <v>133</v>
      </c>
    </row>
    <row r="435" s="14" customFormat="1">
      <c r="A435" s="14"/>
      <c r="B435" s="230"/>
      <c r="C435" s="231"/>
      <c r="D435" s="220" t="s">
        <v>142</v>
      </c>
      <c r="E435" s="232" t="s">
        <v>19</v>
      </c>
      <c r="F435" s="233" t="s">
        <v>144</v>
      </c>
      <c r="G435" s="231"/>
      <c r="H435" s="234">
        <v>63.299999999999997</v>
      </c>
      <c r="I435" s="235"/>
      <c r="J435" s="231"/>
      <c r="K435" s="231"/>
      <c r="L435" s="236"/>
      <c r="M435" s="237"/>
      <c r="N435" s="238"/>
      <c r="O435" s="238"/>
      <c r="P435" s="238"/>
      <c r="Q435" s="238"/>
      <c r="R435" s="238"/>
      <c r="S435" s="238"/>
      <c r="T435" s="239"/>
      <c r="U435" s="14"/>
      <c r="V435" s="14"/>
      <c r="W435" s="14"/>
      <c r="X435" s="14"/>
      <c r="Y435" s="14"/>
      <c r="Z435" s="14"/>
      <c r="AA435" s="14"/>
      <c r="AB435" s="14"/>
      <c r="AC435" s="14"/>
      <c r="AD435" s="14"/>
      <c r="AE435" s="14"/>
      <c r="AT435" s="240" t="s">
        <v>142</v>
      </c>
      <c r="AU435" s="240" t="s">
        <v>79</v>
      </c>
      <c r="AV435" s="14" t="s">
        <v>140</v>
      </c>
      <c r="AW435" s="14" t="s">
        <v>31</v>
      </c>
      <c r="AX435" s="14" t="s">
        <v>77</v>
      </c>
      <c r="AY435" s="240" t="s">
        <v>133</v>
      </c>
    </row>
    <row r="436" s="2" customFormat="1" ht="16.5" customHeight="1">
      <c r="A436" s="39"/>
      <c r="B436" s="40"/>
      <c r="C436" s="205" t="s">
        <v>862</v>
      </c>
      <c r="D436" s="205" t="s">
        <v>135</v>
      </c>
      <c r="E436" s="206" t="s">
        <v>253</v>
      </c>
      <c r="F436" s="207" t="s">
        <v>254</v>
      </c>
      <c r="G436" s="208" t="s">
        <v>230</v>
      </c>
      <c r="H436" s="209">
        <v>63.299999999999997</v>
      </c>
      <c r="I436" s="210"/>
      <c r="J436" s="211">
        <f>ROUND(I436*H436,2)</f>
        <v>0</v>
      </c>
      <c r="K436" s="207" t="s">
        <v>139</v>
      </c>
      <c r="L436" s="45"/>
      <c r="M436" s="212" t="s">
        <v>19</v>
      </c>
      <c r="N436" s="213" t="s">
        <v>40</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140</v>
      </c>
      <c r="AT436" s="216" t="s">
        <v>135</v>
      </c>
      <c r="AU436" s="216" t="s">
        <v>79</v>
      </c>
      <c r="AY436" s="18" t="s">
        <v>133</v>
      </c>
      <c r="BE436" s="217">
        <f>IF(N436="základní",J436,0)</f>
        <v>0</v>
      </c>
      <c r="BF436" s="217">
        <f>IF(N436="snížená",J436,0)</f>
        <v>0</v>
      </c>
      <c r="BG436" s="217">
        <f>IF(N436="zákl. přenesená",J436,0)</f>
        <v>0</v>
      </c>
      <c r="BH436" s="217">
        <f>IF(N436="sníž. přenesená",J436,0)</f>
        <v>0</v>
      </c>
      <c r="BI436" s="217">
        <f>IF(N436="nulová",J436,0)</f>
        <v>0</v>
      </c>
      <c r="BJ436" s="18" t="s">
        <v>77</v>
      </c>
      <c r="BK436" s="217">
        <f>ROUND(I436*H436,2)</f>
        <v>0</v>
      </c>
      <c r="BL436" s="18" t="s">
        <v>140</v>
      </c>
      <c r="BM436" s="216" t="s">
        <v>863</v>
      </c>
    </row>
    <row r="437" s="13" customFormat="1">
      <c r="A437" s="13"/>
      <c r="B437" s="218"/>
      <c r="C437" s="219"/>
      <c r="D437" s="220" t="s">
        <v>142</v>
      </c>
      <c r="E437" s="221" t="s">
        <v>19</v>
      </c>
      <c r="F437" s="222" t="s">
        <v>864</v>
      </c>
      <c r="G437" s="219"/>
      <c r="H437" s="223">
        <v>63.299999999999997</v>
      </c>
      <c r="I437" s="224"/>
      <c r="J437" s="219"/>
      <c r="K437" s="219"/>
      <c r="L437" s="225"/>
      <c r="M437" s="226"/>
      <c r="N437" s="227"/>
      <c r="O437" s="227"/>
      <c r="P437" s="227"/>
      <c r="Q437" s="227"/>
      <c r="R437" s="227"/>
      <c r="S437" s="227"/>
      <c r="T437" s="228"/>
      <c r="U437" s="13"/>
      <c r="V437" s="13"/>
      <c r="W437" s="13"/>
      <c r="X437" s="13"/>
      <c r="Y437" s="13"/>
      <c r="Z437" s="13"/>
      <c r="AA437" s="13"/>
      <c r="AB437" s="13"/>
      <c r="AC437" s="13"/>
      <c r="AD437" s="13"/>
      <c r="AE437" s="13"/>
      <c r="AT437" s="229" t="s">
        <v>142</v>
      </c>
      <c r="AU437" s="229" t="s">
        <v>79</v>
      </c>
      <c r="AV437" s="13" t="s">
        <v>79</v>
      </c>
      <c r="AW437" s="13" t="s">
        <v>31</v>
      </c>
      <c r="AX437" s="13" t="s">
        <v>69</v>
      </c>
      <c r="AY437" s="229" t="s">
        <v>133</v>
      </c>
    </row>
    <row r="438" s="14" customFormat="1">
      <c r="A438" s="14"/>
      <c r="B438" s="230"/>
      <c r="C438" s="231"/>
      <c r="D438" s="220" t="s">
        <v>142</v>
      </c>
      <c r="E438" s="232" t="s">
        <v>19</v>
      </c>
      <c r="F438" s="233" t="s">
        <v>144</v>
      </c>
      <c r="G438" s="231"/>
      <c r="H438" s="234">
        <v>63.299999999999997</v>
      </c>
      <c r="I438" s="235"/>
      <c r="J438" s="231"/>
      <c r="K438" s="231"/>
      <c r="L438" s="236"/>
      <c r="M438" s="237"/>
      <c r="N438" s="238"/>
      <c r="O438" s="238"/>
      <c r="P438" s="238"/>
      <c r="Q438" s="238"/>
      <c r="R438" s="238"/>
      <c r="S438" s="238"/>
      <c r="T438" s="239"/>
      <c r="U438" s="14"/>
      <c r="V438" s="14"/>
      <c r="W438" s="14"/>
      <c r="X438" s="14"/>
      <c r="Y438" s="14"/>
      <c r="Z438" s="14"/>
      <c r="AA438" s="14"/>
      <c r="AB438" s="14"/>
      <c r="AC438" s="14"/>
      <c r="AD438" s="14"/>
      <c r="AE438" s="14"/>
      <c r="AT438" s="240" t="s">
        <v>142</v>
      </c>
      <c r="AU438" s="240" t="s">
        <v>79</v>
      </c>
      <c r="AV438" s="14" t="s">
        <v>140</v>
      </c>
      <c r="AW438" s="14" t="s">
        <v>31</v>
      </c>
      <c r="AX438" s="14" t="s">
        <v>77</v>
      </c>
      <c r="AY438" s="240" t="s">
        <v>133</v>
      </c>
    </row>
    <row r="439" s="2" customFormat="1" ht="24.15" customHeight="1">
      <c r="A439" s="39"/>
      <c r="B439" s="40"/>
      <c r="C439" s="205" t="s">
        <v>865</v>
      </c>
      <c r="D439" s="205" t="s">
        <v>135</v>
      </c>
      <c r="E439" s="206" t="s">
        <v>866</v>
      </c>
      <c r="F439" s="207" t="s">
        <v>867</v>
      </c>
      <c r="G439" s="208" t="s">
        <v>230</v>
      </c>
      <c r="H439" s="209">
        <v>480</v>
      </c>
      <c r="I439" s="210"/>
      <c r="J439" s="211">
        <f>ROUND(I439*H439,2)</f>
        <v>0</v>
      </c>
      <c r="K439" s="207" t="s">
        <v>19</v>
      </c>
      <c r="L439" s="45"/>
      <c r="M439" s="212" t="s">
        <v>19</v>
      </c>
      <c r="N439" s="213" t="s">
        <v>40</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140</v>
      </c>
      <c r="AT439" s="216" t="s">
        <v>135</v>
      </c>
      <c r="AU439" s="216" t="s">
        <v>79</v>
      </c>
      <c r="AY439" s="18" t="s">
        <v>133</v>
      </c>
      <c r="BE439" s="217">
        <f>IF(N439="základní",J439,0)</f>
        <v>0</v>
      </c>
      <c r="BF439" s="217">
        <f>IF(N439="snížená",J439,0)</f>
        <v>0</v>
      </c>
      <c r="BG439" s="217">
        <f>IF(N439="zákl. přenesená",J439,0)</f>
        <v>0</v>
      </c>
      <c r="BH439" s="217">
        <f>IF(N439="sníž. přenesená",J439,0)</f>
        <v>0</v>
      </c>
      <c r="BI439" s="217">
        <f>IF(N439="nulová",J439,0)</f>
        <v>0</v>
      </c>
      <c r="BJ439" s="18" t="s">
        <v>77</v>
      </c>
      <c r="BK439" s="217">
        <f>ROUND(I439*H439,2)</f>
        <v>0</v>
      </c>
      <c r="BL439" s="18" t="s">
        <v>140</v>
      </c>
      <c r="BM439" s="216" t="s">
        <v>868</v>
      </c>
    </row>
    <row r="440" s="13" customFormat="1">
      <c r="A440" s="13"/>
      <c r="B440" s="218"/>
      <c r="C440" s="219"/>
      <c r="D440" s="220" t="s">
        <v>142</v>
      </c>
      <c r="E440" s="221" t="s">
        <v>19</v>
      </c>
      <c r="F440" s="222" t="s">
        <v>869</v>
      </c>
      <c r="G440" s="219"/>
      <c r="H440" s="223">
        <v>480</v>
      </c>
      <c r="I440" s="224"/>
      <c r="J440" s="219"/>
      <c r="K440" s="219"/>
      <c r="L440" s="225"/>
      <c r="M440" s="226"/>
      <c r="N440" s="227"/>
      <c r="O440" s="227"/>
      <c r="P440" s="227"/>
      <c r="Q440" s="227"/>
      <c r="R440" s="227"/>
      <c r="S440" s="227"/>
      <c r="T440" s="228"/>
      <c r="U440" s="13"/>
      <c r="V440" s="13"/>
      <c r="W440" s="13"/>
      <c r="X440" s="13"/>
      <c r="Y440" s="13"/>
      <c r="Z440" s="13"/>
      <c r="AA440" s="13"/>
      <c r="AB440" s="13"/>
      <c r="AC440" s="13"/>
      <c r="AD440" s="13"/>
      <c r="AE440" s="13"/>
      <c r="AT440" s="229" t="s">
        <v>142</v>
      </c>
      <c r="AU440" s="229" t="s">
        <v>79</v>
      </c>
      <c r="AV440" s="13" t="s">
        <v>79</v>
      </c>
      <c r="AW440" s="13" t="s">
        <v>31</v>
      </c>
      <c r="AX440" s="13" t="s">
        <v>69</v>
      </c>
      <c r="AY440" s="229" t="s">
        <v>133</v>
      </c>
    </row>
    <row r="441" s="14" customFormat="1">
      <c r="A441" s="14"/>
      <c r="B441" s="230"/>
      <c r="C441" s="231"/>
      <c r="D441" s="220" t="s">
        <v>142</v>
      </c>
      <c r="E441" s="232" t="s">
        <v>19</v>
      </c>
      <c r="F441" s="233" t="s">
        <v>144</v>
      </c>
      <c r="G441" s="231"/>
      <c r="H441" s="234">
        <v>480</v>
      </c>
      <c r="I441" s="235"/>
      <c r="J441" s="231"/>
      <c r="K441" s="231"/>
      <c r="L441" s="236"/>
      <c r="M441" s="237"/>
      <c r="N441" s="238"/>
      <c r="O441" s="238"/>
      <c r="P441" s="238"/>
      <c r="Q441" s="238"/>
      <c r="R441" s="238"/>
      <c r="S441" s="238"/>
      <c r="T441" s="239"/>
      <c r="U441" s="14"/>
      <c r="V441" s="14"/>
      <c r="W441" s="14"/>
      <c r="X441" s="14"/>
      <c r="Y441" s="14"/>
      <c r="Z441" s="14"/>
      <c r="AA441" s="14"/>
      <c r="AB441" s="14"/>
      <c r="AC441" s="14"/>
      <c r="AD441" s="14"/>
      <c r="AE441" s="14"/>
      <c r="AT441" s="240" t="s">
        <v>142</v>
      </c>
      <c r="AU441" s="240" t="s">
        <v>79</v>
      </c>
      <c r="AV441" s="14" t="s">
        <v>140</v>
      </c>
      <c r="AW441" s="14" t="s">
        <v>31</v>
      </c>
      <c r="AX441" s="14" t="s">
        <v>77</v>
      </c>
      <c r="AY441" s="240" t="s">
        <v>133</v>
      </c>
    </row>
    <row r="442" s="2" customFormat="1" ht="16.5" customHeight="1">
      <c r="A442" s="39"/>
      <c r="B442" s="40"/>
      <c r="C442" s="255" t="s">
        <v>870</v>
      </c>
      <c r="D442" s="255" t="s">
        <v>433</v>
      </c>
      <c r="E442" s="256" t="s">
        <v>871</v>
      </c>
      <c r="F442" s="257" t="s">
        <v>872</v>
      </c>
      <c r="G442" s="258" t="s">
        <v>230</v>
      </c>
      <c r="H442" s="259">
        <v>480</v>
      </c>
      <c r="I442" s="260"/>
      <c r="J442" s="261">
        <f>ROUND(I442*H442,2)</f>
        <v>0</v>
      </c>
      <c r="K442" s="257" t="s">
        <v>19</v>
      </c>
      <c r="L442" s="262"/>
      <c r="M442" s="263" t="s">
        <v>19</v>
      </c>
      <c r="N442" s="264" t="s">
        <v>40</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175</v>
      </c>
      <c r="AT442" s="216" t="s">
        <v>433</v>
      </c>
      <c r="AU442" s="216" t="s">
        <v>79</v>
      </c>
      <c r="AY442" s="18" t="s">
        <v>133</v>
      </c>
      <c r="BE442" s="217">
        <f>IF(N442="základní",J442,0)</f>
        <v>0</v>
      </c>
      <c r="BF442" s="217">
        <f>IF(N442="snížená",J442,0)</f>
        <v>0</v>
      </c>
      <c r="BG442" s="217">
        <f>IF(N442="zákl. přenesená",J442,0)</f>
        <v>0</v>
      </c>
      <c r="BH442" s="217">
        <f>IF(N442="sníž. přenesená",J442,0)</f>
        <v>0</v>
      </c>
      <c r="BI442" s="217">
        <f>IF(N442="nulová",J442,0)</f>
        <v>0</v>
      </c>
      <c r="BJ442" s="18" t="s">
        <v>77</v>
      </c>
      <c r="BK442" s="217">
        <f>ROUND(I442*H442,2)</f>
        <v>0</v>
      </c>
      <c r="BL442" s="18" t="s">
        <v>140</v>
      </c>
      <c r="BM442" s="216" t="s">
        <v>873</v>
      </c>
    </row>
    <row r="443" s="13" customFormat="1">
      <c r="A443" s="13"/>
      <c r="B443" s="218"/>
      <c r="C443" s="219"/>
      <c r="D443" s="220" t="s">
        <v>142</v>
      </c>
      <c r="E443" s="221" t="s">
        <v>19</v>
      </c>
      <c r="F443" s="222" t="s">
        <v>869</v>
      </c>
      <c r="G443" s="219"/>
      <c r="H443" s="223">
        <v>480</v>
      </c>
      <c r="I443" s="224"/>
      <c r="J443" s="219"/>
      <c r="K443" s="219"/>
      <c r="L443" s="225"/>
      <c r="M443" s="226"/>
      <c r="N443" s="227"/>
      <c r="O443" s="227"/>
      <c r="P443" s="227"/>
      <c r="Q443" s="227"/>
      <c r="R443" s="227"/>
      <c r="S443" s="227"/>
      <c r="T443" s="228"/>
      <c r="U443" s="13"/>
      <c r="V443" s="13"/>
      <c r="W443" s="13"/>
      <c r="X443" s="13"/>
      <c r="Y443" s="13"/>
      <c r="Z443" s="13"/>
      <c r="AA443" s="13"/>
      <c r="AB443" s="13"/>
      <c r="AC443" s="13"/>
      <c r="AD443" s="13"/>
      <c r="AE443" s="13"/>
      <c r="AT443" s="229" t="s">
        <v>142</v>
      </c>
      <c r="AU443" s="229" t="s">
        <v>79</v>
      </c>
      <c r="AV443" s="13" t="s">
        <v>79</v>
      </c>
      <c r="AW443" s="13" t="s">
        <v>31</v>
      </c>
      <c r="AX443" s="13" t="s">
        <v>69</v>
      </c>
      <c r="AY443" s="229" t="s">
        <v>133</v>
      </c>
    </row>
    <row r="444" s="14" customFormat="1">
      <c r="A444" s="14"/>
      <c r="B444" s="230"/>
      <c r="C444" s="231"/>
      <c r="D444" s="220" t="s">
        <v>142</v>
      </c>
      <c r="E444" s="232" t="s">
        <v>19</v>
      </c>
      <c r="F444" s="233" t="s">
        <v>144</v>
      </c>
      <c r="G444" s="231"/>
      <c r="H444" s="234">
        <v>480</v>
      </c>
      <c r="I444" s="235"/>
      <c r="J444" s="231"/>
      <c r="K444" s="231"/>
      <c r="L444" s="236"/>
      <c r="M444" s="237"/>
      <c r="N444" s="238"/>
      <c r="O444" s="238"/>
      <c r="P444" s="238"/>
      <c r="Q444" s="238"/>
      <c r="R444" s="238"/>
      <c r="S444" s="238"/>
      <c r="T444" s="239"/>
      <c r="U444" s="14"/>
      <c r="V444" s="14"/>
      <c r="W444" s="14"/>
      <c r="X444" s="14"/>
      <c r="Y444" s="14"/>
      <c r="Z444" s="14"/>
      <c r="AA444" s="14"/>
      <c r="AB444" s="14"/>
      <c r="AC444" s="14"/>
      <c r="AD444" s="14"/>
      <c r="AE444" s="14"/>
      <c r="AT444" s="240" t="s">
        <v>142</v>
      </c>
      <c r="AU444" s="240" t="s">
        <v>79</v>
      </c>
      <c r="AV444" s="14" t="s">
        <v>140</v>
      </c>
      <c r="AW444" s="14" t="s">
        <v>31</v>
      </c>
      <c r="AX444" s="14" t="s">
        <v>77</v>
      </c>
      <c r="AY444" s="240" t="s">
        <v>133</v>
      </c>
    </row>
    <row r="445" s="2" customFormat="1" ht="16.5" customHeight="1">
      <c r="A445" s="39"/>
      <c r="B445" s="40"/>
      <c r="C445" s="255" t="s">
        <v>874</v>
      </c>
      <c r="D445" s="255" t="s">
        <v>433</v>
      </c>
      <c r="E445" s="256" t="s">
        <v>875</v>
      </c>
      <c r="F445" s="257" t="s">
        <v>876</v>
      </c>
      <c r="G445" s="258" t="s">
        <v>230</v>
      </c>
      <c r="H445" s="259">
        <v>480</v>
      </c>
      <c r="I445" s="260"/>
      <c r="J445" s="261">
        <f>ROUND(I445*H445,2)</f>
        <v>0</v>
      </c>
      <c r="K445" s="257" t="s">
        <v>19</v>
      </c>
      <c r="L445" s="262"/>
      <c r="M445" s="263" t="s">
        <v>19</v>
      </c>
      <c r="N445" s="264" t="s">
        <v>40</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175</v>
      </c>
      <c r="AT445" s="216" t="s">
        <v>433</v>
      </c>
      <c r="AU445" s="216" t="s">
        <v>79</v>
      </c>
      <c r="AY445" s="18" t="s">
        <v>133</v>
      </c>
      <c r="BE445" s="217">
        <f>IF(N445="základní",J445,0)</f>
        <v>0</v>
      </c>
      <c r="BF445" s="217">
        <f>IF(N445="snížená",J445,0)</f>
        <v>0</v>
      </c>
      <c r="BG445" s="217">
        <f>IF(N445="zákl. přenesená",J445,0)</f>
        <v>0</v>
      </c>
      <c r="BH445" s="217">
        <f>IF(N445="sníž. přenesená",J445,0)</f>
        <v>0</v>
      </c>
      <c r="BI445" s="217">
        <f>IF(N445="nulová",J445,0)</f>
        <v>0</v>
      </c>
      <c r="BJ445" s="18" t="s">
        <v>77</v>
      </c>
      <c r="BK445" s="217">
        <f>ROUND(I445*H445,2)</f>
        <v>0</v>
      </c>
      <c r="BL445" s="18" t="s">
        <v>140</v>
      </c>
      <c r="BM445" s="216" t="s">
        <v>877</v>
      </c>
    </row>
    <row r="446" s="13" customFormat="1">
      <c r="A446" s="13"/>
      <c r="B446" s="218"/>
      <c r="C446" s="219"/>
      <c r="D446" s="220" t="s">
        <v>142</v>
      </c>
      <c r="E446" s="221" t="s">
        <v>19</v>
      </c>
      <c r="F446" s="222" t="s">
        <v>869</v>
      </c>
      <c r="G446" s="219"/>
      <c r="H446" s="223">
        <v>480</v>
      </c>
      <c r="I446" s="224"/>
      <c r="J446" s="219"/>
      <c r="K446" s="219"/>
      <c r="L446" s="225"/>
      <c r="M446" s="226"/>
      <c r="N446" s="227"/>
      <c r="O446" s="227"/>
      <c r="P446" s="227"/>
      <c r="Q446" s="227"/>
      <c r="R446" s="227"/>
      <c r="S446" s="227"/>
      <c r="T446" s="228"/>
      <c r="U446" s="13"/>
      <c r="V446" s="13"/>
      <c r="W446" s="13"/>
      <c r="X446" s="13"/>
      <c r="Y446" s="13"/>
      <c r="Z446" s="13"/>
      <c r="AA446" s="13"/>
      <c r="AB446" s="13"/>
      <c r="AC446" s="13"/>
      <c r="AD446" s="13"/>
      <c r="AE446" s="13"/>
      <c r="AT446" s="229" t="s">
        <v>142</v>
      </c>
      <c r="AU446" s="229" t="s">
        <v>79</v>
      </c>
      <c r="AV446" s="13" t="s">
        <v>79</v>
      </c>
      <c r="AW446" s="13" t="s">
        <v>31</v>
      </c>
      <c r="AX446" s="13" t="s">
        <v>69</v>
      </c>
      <c r="AY446" s="229" t="s">
        <v>133</v>
      </c>
    </row>
    <row r="447" s="14" customFormat="1">
      <c r="A447" s="14"/>
      <c r="B447" s="230"/>
      <c r="C447" s="231"/>
      <c r="D447" s="220" t="s">
        <v>142</v>
      </c>
      <c r="E447" s="232" t="s">
        <v>19</v>
      </c>
      <c r="F447" s="233" t="s">
        <v>144</v>
      </c>
      <c r="G447" s="231"/>
      <c r="H447" s="234">
        <v>480</v>
      </c>
      <c r="I447" s="235"/>
      <c r="J447" s="231"/>
      <c r="K447" s="231"/>
      <c r="L447" s="236"/>
      <c r="M447" s="237"/>
      <c r="N447" s="238"/>
      <c r="O447" s="238"/>
      <c r="P447" s="238"/>
      <c r="Q447" s="238"/>
      <c r="R447" s="238"/>
      <c r="S447" s="238"/>
      <c r="T447" s="239"/>
      <c r="U447" s="14"/>
      <c r="V447" s="14"/>
      <c r="W447" s="14"/>
      <c r="X447" s="14"/>
      <c r="Y447" s="14"/>
      <c r="Z447" s="14"/>
      <c r="AA447" s="14"/>
      <c r="AB447" s="14"/>
      <c r="AC447" s="14"/>
      <c r="AD447" s="14"/>
      <c r="AE447" s="14"/>
      <c r="AT447" s="240" t="s">
        <v>142</v>
      </c>
      <c r="AU447" s="240" t="s">
        <v>79</v>
      </c>
      <c r="AV447" s="14" t="s">
        <v>140</v>
      </c>
      <c r="AW447" s="14" t="s">
        <v>31</v>
      </c>
      <c r="AX447" s="14" t="s">
        <v>77</v>
      </c>
      <c r="AY447" s="240" t="s">
        <v>133</v>
      </c>
    </row>
    <row r="448" s="2" customFormat="1" ht="21.75" customHeight="1">
      <c r="A448" s="39"/>
      <c r="B448" s="40"/>
      <c r="C448" s="205" t="s">
        <v>878</v>
      </c>
      <c r="D448" s="205" t="s">
        <v>135</v>
      </c>
      <c r="E448" s="206" t="s">
        <v>879</v>
      </c>
      <c r="F448" s="207" t="s">
        <v>880</v>
      </c>
      <c r="G448" s="208" t="s">
        <v>138</v>
      </c>
      <c r="H448" s="209">
        <v>35.450000000000003</v>
      </c>
      <c r="I448" s="210"/>
      <c r="J448" s="211">
        <f>ROUND(I448*H448,2)</f>
        <v>0</v>
      </c>
      <c r="K448" s="207" t="s">
        <v>139</v>
      </c>
      <c r="L448" s="45"/>
      <c r="M448" s="212" t="s">
        <v>19</v>
      </c>
      <c r="N448" s="213" t="s">
        <v>40</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140</v>
      </c>
      <c r="AT448" s="216" t="s">
        <v>135</v>
      </c>
      <c r="AU448" s="216" t="s">
        <v>79</v>
      </c>
      <c r="AY448" s="18" t="s">
        <v>133</v>
      </c>
      <c r="BE448" s="217">
        <f>IF(N448="základní",J448,0)</f>
        <v>0</v>
      </c>
      <c r="BF448" s="217">
        <f>IF(N448="snížená",J448,0)</f>
        <v>0</v>
      </c>
      <c r="BG448" s="217">
        <f>IF(N448="zákl. přenesená",J448,0)</f>
        <v>0</v>
      </c>
      <c r="BH448" s="217">
        <f>IF(N448="sníž. přenesená",J448,0)</f>
        <v>0</v>
      </c>
      <c r="BI448" s="217">
        <f>IF(N448="nulová",J448,0)</f>
        <v>0</v>
      </c>
      <c r="BJ448" s="18" t="s">
        <v>77</v>
      </c>
      <c r="BK448" s="217">
        <f>ROUND(I448*H448,2)</f>
        <v>0</v>
      </c>
      <c r="BL448" s="18" t="s">
        <v>140</v>
      </c>
      <c r="BM448" s="216" t="s">
        <v>881</v>
      </c>
    </row>
    <row r="449" s="13" customFormat="1">
      <c r="A449" s="13"/>
      <c r="B449" s="218"/>
      <c r="C449" s="219"/>
      <c r="D449" s="220" t="s">
        <v>142</v>
      </c>
      <c r="E449" s="221" t="s">
        <v>19</v>
      </c>
      <c r="F449" s="222" t="s">
        <v>607</v>
      </c>
      <c r="G449" s="219"/>
      <c r="H449" s="223">
        <v>3.7999999999999998</v>
      </c>
      <c r="I449" s="224"/>
      <c r="J449" s="219"/>
      <c r="K449" s="219"/>
      <c r="L449" s="225"/>
      <c r="M449" s="226"/>
      <c r="N449" s="227"/>
      <c r="O449" s="227"/>
      <c r="P449" s="227"/>
      <c r="Q449" s="227"/>
      <c r="R449" s="227"/>
      <c r="S449" s="227"/>
      <c r="T449" s="228"/>
      <c r="U449" s="13"/>
      <c r="V449" s="13"/>
      <c r="W449" s="13"/>
      <c r="X449" s="13"/>
      <c r="Y449" s="13"/>
      <c r="Z449" s="13"/>
      <c r="AA449" s="13"/>
      <c r="AB449" s="13"/>
      <c r="AC449" s="13"/>
      <c r="AD449" s="13"/>
      <c r="AE449" s="13"/>
      <c r="AT449" s="229" t="s">
        <v>142</v>
      </c>
      <c r="AU449" s="229" t="s">
        <v>79</v>
      </c>
      <c r="AV449" s="13" t="s">
        <v>79</v>
      </c>
      <c r="AW449" s="13" t="s">
        <v>31</v>
      </c>
      <c r="AX449" s="13" t="s">
        <v>69</v>
      </c>
      <c r="AY449" s="229" t="s">
        <v>133</v>
      </c>
    </row>
    <row r="450" s="13" customFormat="1">
      <c r="A450" s="13"/>
      <c r="B450" s="218"/>
      <c r="C450" s="219"/>
      <c r="D450" s="220" t="s">
        <v>142</v>
      </c>
      <c r="E450" s="221" t="s">
        <v>19</v>
      </c>
      <c r="F450" s="222" t="s">
        <v>596</v>
      </c>
      <c r="G450" s="219"/>
      <c r="H450" s="223">
        <v>31.649999999999999</v>
      </c>
      <c r="I450" s="224"/>
      <c r="J450" s="219"/>
      <c r="K450" s="219"/>
      <c r="L450" s="225"/>
      <c r="M450" s="226"/>
      <c r="N450" s="227"/>
      <c r="O450" s="227"/>
      <c r="P450" s="227"/>
      <c r="Q450" s="227"/>
      <c r="R450" s="227"/>
      <c r="S450" s="227"/>
      <c r="T450" s="228"/>
      <c r="U450" s="13"/>
      <c r="V450" s="13"/>
      <c r="W450" s="13"/>
      <c r="X450" s="13"/>
      <c r="Y450" s="13"/>
      <c r="Z450" s="13"/>
      <c r="AA450" s="13"/>
      <c r="AB450" s="13"/>
      <c r="AC450" s="13"/>
      <c r="AD450" s="13"/>
      <c r="AE450" s="13"/>
      <c r="AT450" s="229" t="s">
        <v>142</v>
      </c>
      <c r="AU450" s="229" t="s">
        <v>79</v>
      </c>
      <c r="AV450" s="13" t="s">
        <v>79</v>
      </c>
      <c r="AW450" s="13" t="s">
        <v>31</v>
      </c>
      <c r="AX450" s="13" t="s">
        <v>69</v>
      </c>
      <c r="AY450" s="229" t="s">
        <v>133</v>
      </c>
    </row>
    <row r="451" s="14" customFormat="1">
      <c r="A451" s="14"/>
      <c r="B451" s="230"/>
      <c r="C451" s="231"/>
      <c r="D451" s="220" t="s">
        <v>142</v>
      </c>
      <c r="E451" s="232" t="s">
        <v>19</v>
      </c>
      <c r="F451" s="233" t="s">
        <v>144</v>
      </c>
      <c r="G451" s="231"/>
      <c r="H451" s="234">
        <v>35.449999999999996</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142</v>
      </c>
      <c r="AU451" s="240" t="s">
        <v>79</v>
      </c>
      <c r="AV451" s="14" t="s">
        <v>140</v>
      </c>
      <c r="AW451" s="14" t="s">
        <v>31</v>
      </c>
      <c r="AX451" s="14" t="s">
        <v>77</v>
      </c>
      <c r="AY451" s="240" t="s">
        <v>133</v>
      </c>
    </row>
    <row r="452" s="2" customFormat="1" ht="33" customHeight="1">
      <c r="A452" s="39"/>
      <c r="B452" s="40"/>
      <c r="C452" s="205" t="s">
        <v>882</v>
      </c>
      <c r="D452" s="205" t="s">
        <v>135</v>
      </c>
      <c r="E452" s="206" t="s">
        <v>883</v>
      </c>
      <c r="F452" s="207" t="s">
        <v>884</v>
      </c>
      <c r="G452" s="208" t="s">
        <v>138</v>
      </c>
      <c r="H452" s="209">
        <v>4005.0500000000002</v>
      </c>
      <c r="I452" s="210"/>
      <c r="J452" s="211">
        <f>ROUND(I452*H452,2)</f>
        <v>0</v>
      </c>
      <c r="K452" s="207" t="s">
        <v>139</v>
      </c>
      <c r="L452" s="45"/>
      <c r="M452" s="212" t="s">
        <v>19</v>
      </c>
      <c r="N452" s="213" t="s">
        <v>40</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140</v>
      </c>
      <c r="AT452" s="216" t="s">
        <v>135</v>
      </c>
      <c r="AU452" s="216" t="s">
        <v>79</v>
      </c>
      <c r="AY452" s="18" t="s">
        <v>133</v>
      </c>
      <c r="BE452" s="217">
        <f>IF(N452="základní",J452,0)</f>
        <v>0</v>
      </c>
      <c r="BF452" s="217">
        <f>IF(N452="snížená",J452,0)</f>
        <v>0</v>
      </c>
      <c r="BG452" s="217">
        <f>IF(N452="zákl. přenesená",J452,0)</f>
        <v>0</v>
      </c>
      <c r="BH452" s="217">
        <f>IF(N452="sníž. přenesená",J452,0)</f>
        <v>0</v>
      </c>
      <c r="BI452" s="217">
        <f>IF(N452="nulová",J452,0)</f>
        <v>0</v>
      </c>
      <c r="BJ452" s="18" t="s">
        <v>77</v>
      </c>
      <c r="BK452" s="217">
        <f>ROUND(I452*H452,2)</f>
        <v>0</v>
      </c>
      <c r="BL452" s="18" t="s">
        <v>140</v>
      </c>
      <c r="BM452" s="216" t="s">
        <v>885</v>
      </c>
    </row>
    <row r="453" s="13" customFormat="1">
      <c r="A453" s="13"/>
      <c r="B453" s="218"/>
      <c r="C453" s="219"/>
      <c r="D453" s="220" t="s">
        <v>142</v>
      </c>
      <c r="E453" s="221" t="s">
        <v>19</v>
      </c>
      <c r="F453" s="222" t="s">
        <v>539</v>
      </c>
      <c r="G453" s="219"/>
      <c r="H453" s="223">
        <v>466.10000000000002</v>
      </c>
      <c r="I453" s="224"/>
      <c r="J453" s="219"/>
      <c r="K453" s="219"/>
      <c r="L453" s="225"/>
      <c r="M453" s="226"/>
      <c r="N453" s="227"/>
      <c r="O453" s="227"/>
      <c r="P453" s="227"/>
      <c r="Q453" s="227"/>
      <c r="R453" s="227"/>
      <c r="S453" s="227"/>
      <c r="T453" s="228"/>
      <c r="U453" s="13"/>
      <c r="V453" s="13"/>
      <c r="W453" s="13"/>
      <c r="X453" s="13"/>
      <c r="Y453" s="13"/>
      <c r="Z453" s="13"/>
      <c r="AA453" s="13"/>
      <c r="AB453" s="13"/>
      <c r="AC453" s="13"/>
      <c r="AD453" s="13"/>
      <c r="AE453" s="13"/>
      <c r="AT453" s="229" t="s">
        <v>142</v>
      </c>
      <c r="AU453" s="229" t="s">
        <v>79</v>
      </c>
      <c r="AV453" s="13" t="s">
        <v>79</v>
      </c>
      <c r="AW453" s="13" t="s">
        <v>31</v>
      </c>
      <c r="AX453" s="13" t="s">
        <v>69</v>
      </c>
      <c r="AY453" s="229" t="s">
        <v>133</v>
      </c>
    </row>
    <row r="454" s="13" customFormat="1">
      <c r="A454" s="13"/>
      <c r="B454" s="218"/>
      <c r="C454" s="219"/>
      <c r="D454" s="220" t="s">
        <v>142</v>
      </c>
      <c r="E454" s="221" t="s">
        <v>19</v>
      </c>
      <c r="F454" s="222" t="s">
        <v>607</v>
      </c>
      <c r="G454" s="219"/>
      <c r="H454" s="223">
        <v>3.7999999999999998</v>
      </c>
      <c r="I454" s="224"/>
      <c r="J454" s="219"/>
      <c r="K454" s="219"/>
      <c r="L454" s="225"/>
      <c r="M454" s="226"/>
      <c r="N454" s="227"/>
      <c r="O454" s="227"/>
      <c r="P454" s="227"/>
      <c r="Q454" s="227"/>
      <c r="R454" s="227"/>
      <c r="S454" s="227"/>
      <c r="T454" s="228"/>
      <c r="U454" s="13"/>
      <c r="V454" s="13"/>
      <c r="W454" s="13"/>
      <c r="X454" s="13"/>
      <c r="Y454" s="13"/>
      <c r="Z454" s="13"/>
      <c r="AA454" s="13"/>
      <c r="AB454" s="13"/>
      <c r="AC454" s="13"/>
      <c r="AD454" s="13"/>
      <c r="AE454" s="13"/>
      <c r="AT454" s="229" t="s">
        <v>142</v>
      </c>
      <c r="AU454" s="229" t="s">
        <v>79</v>
      </c>
      <c r="AV454" s="13" t="s">
        <v>79</v>
      </c>
      <c r="AW454" s="13" t="s">
        <v>31</v>
      </c>
      <c r="AX454" s="13" t="s">
        <v>69</v>
      </c>
      <c r="AY454" s="229" t="s">
        <v>133</v>
      </c>
    </row>
    <row r="455" s="13" customFormat="1">
      <c r="A455" s="13"/>
      <c r="B455" s="218"/>
      <c r="C455" s="219"/>
      <c r="D455" s="220" t="s">
        <v>142</v>
      </c>
      <c r="E455" s="221" t="s">
        <v>19</v>
      </c>
      <c r="F455" s="222" t="s">
        <v>577</v>
      </c>
      <c r="G455" s="219"/>
      <c r="H455" s="223">
        <v>10.9</v>
      </c>
      <c r="I455" s="224"/>
      <c r="J455" s="219"/>
      <c r="K455" s="219"/>
      <c r="L455" s="225"/>
      <c r="M455" s="226"/>
      <c r="N455" s="227"/>
      <c r="O455" s="227"/>
      <c r="P455" s="227"/>
      <c r="Q455" s="227"/>
      <c r="R455" s="227"/>
      <c r="S455" s="227"/>
      <c r="T455" s="228"/>
      <c r="U455" s="13"/>
      <c r="V455" s="13"/>
      <c r="W455" s="13"/>
      <c r="X455" s="13"/>
      <c r="Y455" s="13"/>
      <c r="Z455" s="13"/>
      <c r="AA455" s="13"/>
      <c r="AB455" s="13"/>
      <c r="AC455" s="13"/>
      <c r="AD455" s="13"/>
      <c r="AE455" s="13"/>
      <c r="AT455" s="229" t="s">
        <v>142</v>
      </c>
      <c r="AU455" s="229" t="s">
        <v>79</v>
      </c>
      <c r="AV455" s="13" t="s">
        <v>79</v>
      </c>
      <c r="AW455" s="13" t="s">
        <v>31</v>
      </c>
      <c r="AX455" s="13" t="s">
        <v>69</v>
      </c>
      <c r="AY455" s="229" t="s">
        <v>133</v>
      </c>
    </row>
    <row r="456" s="13" customFormat="1">
      <c r="A456" s="13"/>
      <c r="B456" s="218"/>
      <c r="C456" s="219"/>
      <c r="D456" s="220" t="s">
        <v>142</v>
      </c>
      <c r="E456" s="221" t="s">
        <v>19</v>
      </c>
      <c r="F456" s="222" t="s">
        <v>595</v>
      </c>
      <c r="G456" s="219"/>
      <c r="H456" s="223">
        <v>3425</v>
      </c>
      <c r="I456" s="224"/>
      <c r="J456" s="219"/>
      <c r="K456" s="219"/>
      <c r="L456" s="225"/>
      <c r="M456" s="226"/>
      <c r="N456" s="227"/>
      <c r="O456" s="227"/>
      <c r="P456" s="227"/>
      <c r="Q456" s="227"/>
      <c r="R456" s="227"/>
      <c r="S456" s="227"/>
      <c r="T456" s="228"/>
      <c r="U456" s="13"/>
      <c r="V456" s="13"/>
      <c r="W456" s="13"/>
      <c r="X456" s="13"/>
      <c r="Y456" s="13"/>
      <c r="Z456" s="13"/>
      <c r="AA456" s="13"/>
      <c r="AB456" s="13"/>
      <c r="AC456" s="13"/>
      <c r="AD456" s="13"/>
      <c r="AE456" s="13"/>
      <c r="AT456" s="229" t="s">
        <v>142</v>
      </c>
      <c r="AU456" s="229" t="s">
        <v>79</v>
      </c>
      <c r="AV456" s="13" t="s">
        <v>79</v>
      </c>
      <c r="AW456" s="13" t="s">
        <v>31</v>
      </c>
      <c r="AX456" s="13" t="s">
        <v>69</v>
      </c>
      <c r="AY456" s="229" t="s">
        <v>133</v>
      </c>
    </row>
    <row r="457" s="13" customFormat="1">
      <c r="A457" s="13"/>
      <c r="B457" s="218"/>
      <c r="C457" s="219"/>
      <c r="D457" s="220" t="s">
        <v>142</v>
      </c>
      <c r="E457" s="221" t="s">
        <v>19</v>
      </c>
      <c r="F457" s="222" t="s">
        <v>564</v>
      </c>
      <c r="G457" s="219"/>
      <c r="H457" s="223">
        <v>67.599999999999994</v>
      </c>
      <c r="I457" s="224"/>
      <c r="J457" s="219"/>
      <c r="K457" s="219"/>
      <c r="L457" s="225"/>
      <c r="M457" s="226"/>
      <c r="N457" s="227"/>
      <c r="O457" s="227"/>
      <c r="P457" s="227"/>
      <c r="Q457" s="227"/>
      <c r="R457" s="227"/>
      <c r="S457" s="227"/>
      <c r="T457" s="228"/>
      <c r="U457" s="13"/>
      <c r="V457" s="13"/>
      <c r="W457" s="13"/>
      <c r="X457" s="13"/>
      <c r="Y457" s="13"/>
      <c r="Z457" s="13"/>
      <c r="AA457" s="13"/>
      <c r="AB457" s="13"/>
      <c r="AC457" s="13"/>
      <c r="AD457" s="13"/>
      <c r="AE457" s="13"/>
      <c r="AT457" s="229" t="s">
        <v>142</v>
      </c>
      <c r="AU457" s="229" t="s">
        <v>79</v>
      </c>
      <c r="AV457" s="13" t="s">
        <v>79</v>
      </c>
      <c r="AW457" s="13" t="s">
        <v>31</v>
      </c>
      <c r="AX457" s="13" t="s">
        <v>69</v>
      </c>
      <c r="AY457" s="229" t="s">
        <v>133</v>
      </c>
    </row>
    <row r="458" s="13" customFormat="1">
      <c r="A458" s="13"/>
      <c r="B458" s="218"/>
      <c r="C458" s="219"/>
      <c r="D458" s="220" t="s">
        <v>142</v>
      </c>
      <c r="E458" s="221" t="s">
        <v>19</v>
      </c>
      <c r="F458" s="222" t="s">
        <v>596</v>
      </c>
      <c r="G458" s="219"/>
      <c r="H458" s="223">
        <v>31.649999999999999</v>
      </c>
      <c r="I458" s="224"/>
      <c r="J458" s="219"/>
      <c r="K458" s="219"/>
      <c r="L458" s="225"/>
      <c r="M458" s="226"/>
      <c r="N458" s="227"/>
      <c r="O458" s="227"/>
      <c r="P458" s="227"/>
      <c r="Q458" s="227"/>
      <c r="R458" s="227"/>
      <c r="S458" s="227"/>
      <c r="T458" s="228"/>
      <c r="U458" s="13"/>
      <c r="V458" s="13"/>
      <c r="W458" s="13"/>
      <c r="X458" s="13"/>
      <c r="Y458" s="13"/>
      <c r="Z458" s="13"/>
      <c r="AA458" s="13"/>
      <c r="AB458" s="13"/>
      <c r="AC458" s="13"/>
      <c r="AD458" s="13"/>
      <c r="AE458" s="13"/>
      <c r="AT458" s="229" t="s">
        <v>142</v>
      </c>
      <c r="AU458" s="229" t="s">
        <v>79</v>
      </c>
      <c r="AV458" s="13" t="s">
        <v>79</v>
      </c>
      <c r="AW458" s="13" t="s">
        <v>31</v>
      </c>
      <c r="AX458" s="13" t="s">
        <v>69</v>
      </c>
      <c r="AY458" s="229" t="s">
        <v>133</v>
      </c>
    </row>
    <row r="459" s="14" customFormat="1">
      <c r="A459" s="14"/>
      <c r="B459" s="230"/>
      <c r="C459" s="231"/>
      <c r="D459" s="220" t="s">
        <v>142</v>
      </c>
      <c r="E459" s="232" t="s">
        <v>19</v>
      </c>
      <c r="F459" s="233" t="s">
        <v>144</v>
      </c>
      <c r="G459" s="231"/>
      <c r="H459" s="234">
        <v>4005.0500000000002</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142</v>
      </c>
      <c r="AU459" s="240" t="s">
        <v>79</v>
      </c>
      <c r="AV459" s="14" t="s">
        <v>140</v>
      </c>
      <c r="AW459" s="14" t="s">
        <v>31</v>
      </c>
      <c r="AX459" s="14" t="s">
        <v>77</v>
      </c>
      <c r="AY459" s="240" t="s">
        <v>133</v>
      </c>
    </row>
    <row r="460" s="2" customFormat="1" ht="24.15" customHeight="1">
      <c r="A460" s="39"/>
      <c r="B460" s="40"/>
      <c r="C460" s="205" t="s">
        <v>886</v>
      </c>
      <c r="D460" s="205" t="s">
        <v>135</v>
      </c>
      <c r="E460" s="206" t="s">
        <v>887</v>
      </c>
      <c r="F460" s="207" t="s">
        <v>888</v>
      </c>
      <c r="G460" s="208" t="s">
        <v>279</v>
      </c>
      <c r="H460" s="209">
        <v>1</v>
      </c>
      <c r="I460" s="210"/>
      <c r="J460" s="211">
        <f>ROUND(I460*H460,2)</f>
        <v>0</v>
      </c>
      <c r="K460" s="207" t="s">
        <v>139</v>
      </c>
      <c r="L460" s="45"/>
      <c r="M460" s="212" t="s">
        <v>19</v>
      </c>
      <c r="N460" s="213" t="s">
        <v>40</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140</v>
      </c>
      <c r="AT460" s="216" t="s">
        <v>135</v>
      </c>
      <c r="AU460" s="216" t="s">
        <v>79</v>
      </c>
      <c r="AY460" s="18" t="s">
        <v>133</v>
      </c>
      <c r="BE460" s="217">
        <f>IF(N460="základní",J460,0)</f>
        <v>0</v>
      </c>
      <c r="BF460" s="217">
        <f>IF(N460="snížená",J460,0)</f>
        <v>0</v>
      </c>
      <c r="BG460" s="217">
        <f>IF(N460="zákl. přenesená",J460,0)</f>
        <v>0</v>
      </c>
      <c r="BH460" s="217">
        <f>IF(N460="sníž. přenesená",J460,0)</f>
        <v>0</v>
      </c>
      <c r="BI460" s="217">
        <f>IF(N460="nulová",J460,0)</f>
        <v>0</v>
      </c>
      <c r="BJ460" s="18" t="s">
        <v>77</v>
      </c>
      <c r="BK460" s="217">
        <f>ROUND(I460*H460,2)</f>
        <v>0</v>
      </c>
      <c r="BL460" s="18" t="s">
        <v>140</v>
      </c>
      <c r="BM460" s="216" t="s">
        <v>889</v>
      </c>
    </row>
    <row r="461" s="2" customFormat="1">
      <c r="A461" s="39"/>
      <c r="B461" s="40"/>
      <c r="C461" s="41"/>
      <c r="D461" s="220" t="s">
        <v>416</v>
      </c>
      <c r="E461" s="41"/>
      <c r="F461" s="254" t="s">
        <v>890</v>
      </c>
      <c r="G461" s="41"/>
      <c r="H461" s="41"/>
      <c r="I461" s="243"/>
      <c r="J461" s="41"/>
      <c r="K461" s="41"/>
      <c r="L461" s="45"/>
      <c r="M461" s="244"/>
      <c r="N461" s="245"/>
      <c r="O461" s="85"/>
      <c r="P461" s="85"/>
      <c r="Q461" s="85"/>
      <c r="R461" s="85"/>
      <c r="S461" s="85"/>
      <c r="T461" s="86"/>
      <c r="U461" s="39"/>
      <c r="V461" s="39"/>
      <c r="W461" s="39"/>
      <c r="X461" s="39"/>
      <c r="Y461" s="39"/>
      <c r="Z461" s="39"/>
      <c r="AA461" s="39"/>
      <c r="AB461" s="39"/>
      <c r="AC461" s="39"/>
      <c r="AD461" s="39"/>
      <c r="AE461" s="39"/>
      <c r="AT461" s="18" t="s">
        <v>416</v>
      </c>
      <c r="AU461" s="18" t="s">
        <v>79</v>
      </c>
    </row>
    <row r="462" s="13" customFormat="1">
      <c r="A462" s="13"/>
      <c r="B462" s="218"/>
      <c r="C462" s="219"/>
      <c r="D462" s="220" t="s">
        <v>142</v>
      </c>
      <c r="E462" s="221" t="s">
        <v>19</v>
      </c>
      <c r="F462" s="222" t="s">
        <v>891</v>
      </c>
      <c r="G462" s="219"/>
      <c r="H462" s="223">
        <v>1</v>
      </c>
      <c r="I462" s="224"/>
      <c r="J462" s="219"/>
      <c r="K462" s="219"/>
      <c r="L462" s="225"/>
      <c r="M462" s="226"/>
      <c r="N462" s="227"/>
      <c r="O462" s="227"/>
      <c r="P462" s="227"/>
      <c r="Q462" s="227"/>
      <c r="R462" s="227"/>
      <c r="S462" s="227"/>
      <c r="T462" s="228"/>
      <c r="U462" s="13"/>
      <c r="V462" s="13"/>
      <c r="W462" s="13"/>
      <c r="X462" s="13"/>
      <c r="Y462" s="13"/>
      <c r="Z462" s="13"/>
      <c r="AA462" s="13"/>
      <c r="AB462" s="13"/>
      <c r="AC462" s="13"/>
      <c r="AD462" s="13"/>
      <c r="AE462" s="13"/>
      <c r="AT462" s="229" t="s">
        <v>142</v>
      </c>
      <c r="AU462" s="229" t="s">
        <v>79</v>
      </c>
      <c r="AV462" s="13" t="s">
        <v>79</v>
      </c>
      <c r="AW462" s="13" t="s">
        <v>31</v>
      </c>
      <c r="AX462" s="13" t="s">
        <v>69</v>
      </c>
      <c r="AY462" s="229" t="s">
        <v>133</v>
      </c>
    </row>
    <row r="463" s="14" customFormat="1">
      <c r="A463" s="14"/>
      <c r="B463" s="230"/>
      <c r="C463" s="231"/>
      <c r="D463" s="220" t="s">
        <v>142</v>
      </c>
      <c r="E463" s="232" t="s">
        <v>19</v>
      </c>
      <c r="F463" s="233" t="s">
        <v>144</v>
      </c>
      <c r="G463" s="231"/>
      <c r="H463" s="234">
        <v>1</v>
      </c>
      <c r="I463" s="235"/>
      <c r="J463" s="231"/>
      <c r="K463" s="231"/>
      <c r="L463" s="236"/>
      <c r="M463" s="237"/>
      <c r="N463" s="238"/>
      <c r="O463" s="238"/>
      <c r="P463" s="238"/>
      <c r="Q463" s="238"/>
      <c r="R463" s="238"/>
      <c r="S463" s="238"/>
      <c r="T463" s="239"/>
      <c r="U463" s="14"/>
      <c r="V463" s="14"/>
      <c r="W463" s="14"/>
      <c r="X463" s="14"/>
      <c r="Y463" s="14"/>
      <c r="Z463" s="14"/>
      <c r="AA463" s="14"/>
      <c r="AB463" s="14"/>
      <c r="AC463" s="14"/>
      <c r="AD463" s="14"/>
      <c r="AE463" s="14"/>
      <c r="AT463" s="240" t="s">
        <v>142</v>
      </c>
      <c r="AU463" s="240" t="s">
        <v>79</v>
      </c>
      <c r="AV463" s="14" t="s">
        <v>140</v>
      </c>
      <c r="AW463" s="14" t="s">
        <v>31</v>
      </c>
      <c r="AX463" s="14" t="s">
        <v>77</v>
      </c>
      <c r="AY463" s="240" t="s">
        <v>133</v>
      </c>
    </row>
    <row r="464" s="2" customFormat="1" ht="16.5" customHeight="1">
      <c r="A464" s="39"/>
      <c r="B464" s="40"/>
      <c r="C464" s="205" t="s">
        <v>892</v>
      </c>
      <c r="D464" s="205" t="s">
        <v>135</v>
      </c>
      <c r="E464" s="206" t="s">
        <v>893</v>
      </c>
      <c r="F464" s="207" t="s">
        <v>894</v>
      </c>
      <c r="G464" s="208" t="s">
        <v>279</v>
      </c>
      <c r="H464" s="209">
        <v>24</v>
      </c>
      <c r="I464" s="210"/>
      <c r="J464" s="211">
        <f>ROUND(I464*H464,2)</f>
        <v>0</v>
      </c>
      <c r="K464" s="207" t="s">
        <v>19</v>
      </c>
      <c r="L464" s="45"/>
      <c r="M464" s="212" t="s">
        <v>19</v>
      </c>
      <c r="N464" s="213" t="s">
        <v>40</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140</v>
      </c>
      <c r="AT464" s="216" t="s">
        <v>135</v>
      </c>
      <c r="AU464" s="216" t="s">
        <v>79</v>
      </c>
      <c r="AY464" s="18" t="s">
        <v>133</v>
      </c>
      <c r="BE464" s="217">
        <f>IF(N464="základní",J464,0)</f>
        <v>0</v>
      </c>
      <c r="BF464" s="217">
        <f>IF(N464="snížená",J464,0)</f>
        <v>0</v>
      </c>
      <c r="BG464" s="217">
        <f>IF(N464="zákl. přenesená",J464,0)</f>
        <v>0</v>
      </c>
      <c r="BH464" s="217">
        <f>IF(N464="sníž. přenesená",J464,0)</f>
        <v>0</v>
      </c>
      <c r="BI464" s="217">
        <f>IF(N464="nulová",J464,0)</f>
        <v>0</v>
      </c>
      <c r="BJ464" s="18" t="s">
        <v>77</v>
      </c>
      <c r="BK464" s="217">
        <f>ROUND(I464*H464,2)</f>
        <v>0</v>
      </c>
      <c r="BL464" s="18" t="s">
        <v>140</v>
      </c>
      <c r="BM464" s="216" t="s">
        <v>895</v>
      </c>
    </row>
    <row r="465" s="13" customFormat="1">
      <c r="A465" s="13"/>
      <c r="B465" s="218"/>
      <c r="C465" s="219"/>
      <c r="D465" s="220" t="s">
        <v>142</v>
      </c>
      <c r="E465" s="221" t="s">
        <v>19</v>
      </c>
      <c r="F465" s="222" t="s">
        <v>896</v>
      </c>
      <c r="G465" s="219"/>
      <c r="H465" s="223">
        <v>24</v>
      </c>
      <c r="I465" s="224"/>
      <c r="J465" s="219"/>
      <c r="K465" s="219"/>
      <c r="L465" s="225"/>
      <c r="M465" s="226"/>
      <c r="N465" s="227"/>
      <c r="O465" s="227"/>
      <c r="P465" s="227"/>
      <c r="Q465" s="227"/>
      <c r="R465" s="227"/>
      <c r="S465" s="227"/>
      <c r="T465" s="228"/>
      <c r="U465" s="13"/>
      <c r="V465" s="13"/>
      <c r="W465" s="13"/>
      <c r="X465" s="13"/>
      <c r="Y465" s="13"/>
      <c r="Z465" s="13"/>
      <c r="AA465" s="13"/>
      <c r="AB465" s="13"/>
      <c r="AC465" s="13"/>
      <c r="AD465" s="13"/>
      <c r="AE465" s="13"/>
      <c r="AT465" s="229" t="s">
        <v>142</v>
      </c>
      <c r="AU465" s="229" t="s">
        <v>79</v>
      </c>
      <c r="AV465" s="13" t="s">
        <v>79</v>
      </c>
      <c r="AW465" s="13" t="s">
        <v>31</v>
      </c>
      <c r="AX465" s="13" t="s">
        <v>69</v>
      </c>
      <c r="AY465" s="229" t="s">
        <v>133</v>
      </c>
    </row>
    <row r="466" s="14" customFormat="1">
      <c r="A466" s="14"/>
      <c r="B466" s="230"/>
      <c r="C466" s="231"/>
      <c r="D466" s="220" t="s">
        <v>142</v>
      </c>
      <c r="E466" s="232" t="s">
        <v>19</v>
      </c>
      <c r="F466" s="233" t="s">
        <v>144</v>
      </c>
      <c r="G466" s="231"/>
      <c r="H466" s="234">
        <v>24</v>
      </c>
      <c r="I466" s="235"/>
      <c r="J466" s="231"/>
      <c r="K466" s="231"/>
      <c r="L466" s="236"/>
      <c r="M466" s="237"/>
      <c r="N466" s="238"/>
      <c r="O466" s="238"/>
      <c r="P466" s="238"/>
      <c r="Q466" s="238"/>
      <c r="R466" s="238"/>
      <c r="S466" s="238"/>
      <c r="T466" s="239"/>
      <c r="U466" s="14"/>
      <c r="V466" s="14"/>
      <c r="W466" s="14"/>
      <c r="X466" s="14"/>
      <c r="Y466" s="14"/>
      <c r="Z466" s="14"/>
      <c r="AA466" s="14"/>
      <c r="AB466" s="14"/>
      <c r="AC466" s="14"/>
      <c r="AD466" s="14"/>
      <c r="AE466" s="14"/>
      <c r="AT466" s="240" t="s">
        <v>142</v>
      </c>
      <c r="AU466" s="240" t="s">
        <v>79</v>
      </c>
      <c r="AV466" s="14" t="s">
        <v>140</v>
      </c>
      <c r="AW466" s="14" t="s">
        <v>31</v>
      </c>
      <c r="AX466" s="14" t="s">
        <v>77</v>
      </c>
      <c r="AY466" s="240" t="s">
        <v>133</v>
      </c>
    </row>
    <row r="467" s="2" customFormat="1" ht="16.5" customHeight="1">
      <c r="A467" s="39"/>
      <c r="B467" s="40"/>
      <c r="C467" s="205" t="s">
        <v>897</v>
      </c>
      <c r="D467" s="205" t="s">
        <v>135</v>
      </c>
      <c r="E467" s="206" t="s">
        <v>898</v>
      </c>
      <c r="F467" s="207" t="s">
        <v>899</v>
      </c>
      <c r="G467" s="208" t="s">
        <v>279</v>
      </c>
      <c r="H467" s="209">
        <v>53</v>
      </c>
      <c r="I467" s="210"/>
      <c r="J467" s="211">
        <f>ROUND(I467*H467,2)</f>
        <v>0</v>
      </c>
      <c r="K467" s="207" t="s">
        <v>19</v>
      </c>
      <c r="L467" s="45"/>
      <c r="M467" s="212" t="s">
        <v>19</v>
      </c>
      <c r="N467" s="213" t="s">
        <v>40</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140</v>
      </c>
      <c r="AT467" s="216" t="s">
        <v>135</v>
      </c>
      <c r="AU467" s="216" t="s">
        <v>79</v>
      </c>
      <c r="AY467" s="18" t="s">
        <v>133</v>
      </c>
      <c r="BE467" s="217">
        <f>IF(N467="základní",J467,0)</f>
        <v>0</v>
      </c>
      <c r="BF467" s="217">
        <f>IF(N467="snížená",J467,0)</f>
        <v>0</v>
      </c>
      <c r="BG467" s="217">
        <f>IF(N467="zákl. přenesená",J467,0)</f>
        <v>0</v>
      </c>
      <c r="BH467" s="217">
        <f>IF(N467="sníž. přenesená",J467,0)</f>
        <v>0</v>
      </c>
      <c r="BI467" s="217">
        <f>IF(N467="nulová",J467,0)</f>
        <v>0</v>
      </c>
      <c r="BJ467" s="18" t="s">
        <v>77</v>
      </c>
      <c r="BK467" s="217">
        <f>ROUND(I467*H467,2)</f>
        <v>0</v>
      </c>
      <c r="BL467" s="18" t="s">
        <v>140</v>
      </c>
      <c r="BM467" s="216" t="s">
        <v>900</v>
      </c>
    </row>
    <row r="468" s="13" customFormat="1">
      <c r="A468" s="13"/>
      <c r="B468" s="218"/>
      <c r="C468" s="219"/>
      <c r="D468" s="220" t="s">
        <v>142</v>
      </c>
      <c r="E468" s="221" t="s">
        <v>19</v>
      </c>
      <c r="F468" s="222" t="s">
        <v>901</v>
      </c>
      <c r="G468" s="219"/>
      <c r="H468" s="223">
        <v>53</v>
      </c>
      <c r="I468" s="224"/>
      <c r="J468" s="219"/>
      <c r="K468" s="219"/>
      <c r="L468" s="225"/>
      <c r="M468" s="226"/>
      <c r="N468" s="227"/>
      <c r="O468" s="227"/>
      <c r="P468" s="227"/>
      <c r="Q468" s="227"/>
      <c r="R468" s="227"/>
      <c r="S468" s="227"/>
      <c r="T468" s="228"/>
      <c r="U468" s="13"/>
      <c r="V468" s="13"/>
      <c r="W468" s="13"/>
      <c r="X468" s="13"/>
      <c r="Y468" s="13"/>
      <c r="Z468" s="13"/>
      <c r="AA468" s="13"/>
      <c r="AB468" s="13"/>
      <c r="AC468" s="13"/>
      <c r="AD468" s="13"/>
      <c r="AE468" s="13"/>
      <c r="AT468" s="229" t="s">
        <v>142</v>
      </c>
      <c r="AU468" s="229" t="s">
        <v>79</v>
      </c>
      <c r="AV468" s="13" t="s">
        <v>79</v>
      </c>
      <c r="AW468" s="13" t="s">
        <v>31</v>
      </c>
      <c r="AX468" s="13" t="s">
        <v>69</v>
      </c>
      <c r="AY468" s="229" t="s">
        <v>133</v>
      </c>
    </row>
    <row r="469" s="14" customFormat="1">
      <c r="A469" s="14"/>
      <c r="B469" s="230"/>
      <c r="C469" s="231"/>
      <c r="D469" s="220" t="s">
        <v>142</v>
      </c>
      <c r="E469" s="232" t="s">
        <v>19</v>
      </c>
      <c r="F469" s="233" t="s">
        <v>144</v>
      </c>
      <c r="G469" s="231"/>
      <c r="H469" s="234">
        <v>53</v>
      </c>
      <c r="I469" s="235"/>
      <c r="J469" s="231"/>
      <c r="K469" s="231"/>
      <c r="L469" s="236"/>
      <c r="M469" s="237"/>
      <c r="N469" s="238"/>
      <c r="O469" s="238"/>
      <c r="P469" s="238"/>
      <c r="Q469" s="238"/>
      <c r="R469" s="238"/>
      <c r="S469" s="238"/>
      <c r="T469" s="239"/>
      <c r="U469" s="14"/>
      <c r="V469" s="14"/>
      <c r="W469" s="14"/>
      <c r="X469" s="14"/>
      <c r="Y469" s="14"/>
      <c r="Z469" s="14"/>
      <c r="AA469" s="14"/>
      <c r="AB469" s="14"/>
      <c r="AC469" s="14"/>
      <c r="AD469" s="14"/>
      <c r="AE469" s="14"/>
      <c r="AT469" s="240" t="s">
        <v>142</v>
      </c>
      <c r="AU469" s="240" t="s">
        <v>79</v>
      </c>
      <c r="AV469" s="14" t="s">
        <v>140</v>
      </c>
      <c r="AW469" s="14" t="s">
        <v>31</v>
      </c>
      <c r="AX469" s="14" t="s">
        <v>77</v>
      </c>
      <c r="AY469" s="240" t="s">
        <v>133</v>
      </c>
    </row>
    <row r="470" s="12" customFormat="1" ht="22.8" customHeight="1">
      <c r="A470" s="12"/>
      <c r="B470" s="189"/>
      <c r="C470" s="190"/>
      <c r="D470" s="191" t="s">
        <v>68</v>
      </c>
      <c r="E470" s="203" t="s">
        <v>315</v>
      </c>
      <c r="F470" s="203" t="s">
        <v>316</v>
      </c>
      <c r="G470" s="190"/>
      <c r="H470" s="190"/>
      <c r="I470" s="193"/>
      <c r="J470" s="204">
        <f>BK470</f>
        <v>0</v>
      </c>
      <c r="K470" s="190"/>
      <c r="L470" s="195"/>
      <c r="M470" s="196"/>
      <c r="N470" s="197"/>
      <c r="O470" s="197"/>
      <c r="P470" s="198">
        <f>SUM(P471:P506)</f>
        <v>0</v>
      </c>
      <c r="Q470" s="197"/>
      <c r="R470" s="198">
        <f>SUM(R471:R506)</f>
        <v>0</v>
      </c>
      <c r="S470" s="197"/>
      <c r="T470" s="199">
        <f>SUM(T471:T506)</f>
        <v>0</v>
      </c>
      <c r="U470" s="12"/>
      <c r="V470" s="12"/>
      <c r="W470" s="12"/>
      <c r="X470" s="12"/>
      <c r="Y470" s="12"/>
      <c r="Z470" s="12"/>
      <c r="AA470" s="12"/>
      <c r="AB470" s="12"/>
      <c r="AC470" s="12"/>
      <c r="AD470" s="12"/>
      <c r="AE470" s="12"/>
      <c r="AR470" s="200" t="s">
        <v>77</v>
      </c>
      <c r="AT470" s="201" t="s">
        <v>68</v>
      </c>
      <c r="AU470" s="201" t="s">
        <v>77</v>
      </c>
      <c r="AY470" s="200" t="s">
        <v>133</v>
      </c>
      <c r="BK470" s="202">
        <f>SUM(BK471:BK506)</f>
        <v>0</v>
      </c>
    </row>
    <row r="471" s="2" customFormat="1" ht="24.15" customHeight="1">
      <c r="A471" s="39"/>
      <c r="B471" s="40"/>
      <c r="C471" s="205" t="s">
        <v>902</v>
      </c>
      <c r="D471" s="205" t="s">
        <v>135</v>
      </c>
      <c r="E471" s="206" t="s">
        <v>318</v>
      </c>
      <c r="F471" s="207" t="s">
        <v>319</v>
      </c>
      <c r="G471" s="208" t="s">
        <v>320</v>
      </c>
      <c r="H471" s="209">
        <v>81.087999999999994</v>
      </c>
      <c r="I471" s="210"/>
      <c r="J471" s="211">
        <f>ROUND(I471*H471,2)</f>
        <v>0</v>
      </c>
      <c r="K471" s="207" t="s">
        <v>139</v>
      </c>
      <c r="L471" s="45"/>
      <c r="M471" s="212" t="s">
        <v>19</v>
      </c>
      <c r="N471" s="213" t="s">
        <v>40</v>
      </c>
      <c r="O471" s="85"/>
      <c r="P471" s="214">
        <f>O471*H471</f>
        <v>0</v>
      </c>
      <c r="Q471" s="214">
        <v>0</v>
      </c>
      <c r="R471" s="214">
        <f>Q471*H471</f>
        <v>0</v>
      </c>
      <c r="S471" s="214">
        <v>0</v>
      </c>
      <c r="T471" s="215">
        <f>S471*H471</f>
        <v>0</v>
      </c>
      <c r="U471" s="39"/>
      <c r="V471" s="39"/>
      <c r="W471" s="39"/>
      <c r="X471" s="39"/>
      <c r="Y471" s="39"/>
      <c r="Z471" s="39"/>
      <c r="AA471" s="39"/>
      <c r="AB471" s="39"/>
      <c r="AC471" s="39"/>
      <c r="AD471" s="39"/>
      <c r="AE471" s="39"/>
      <c r="AR471" s="216" t="s">
        <v>140</v>
      </c>
      <c r="AT471" s="216" t="s">
        <v>135</v>
      </c>
      <c r="AU471" s="216" t="s">
        <v>79</v>
      </c>
      <c r="AY471" s="18" t="s">
        <v>133</v>
      </c>
      <c r="BE471" s="217">
        <f>IF(N471="základní",J471,0)</f>
        <v>0</v>
      </c>
      <c r="BF471" s="217">
        <f>IF(N471="snížená",J471,0)</f>
        <v>0</v>
      </c>
      <c r="BG471" s="217">
        <f>IF(N471="zákl. přenesená",J471,0)</f>
        <v>0</v>
      </c>
      <c r="BH471" s="217">
        <f>IF(N471="sníž. přenesená",J471,0)</f>
        <v>0</v>
      </c>
      <c r="BI471" s="217">
        <f>IF(N471="nulová",J471,0)</f>
        <v>0</v>
      </c>
      <c r="BJ471" s="18" t="s">
        <v>77</v>
      </c>
      <c r="BK471" s="217">
        <f>ROUND(I471*H471,2)</f>
        <v>0</v>
      </c>
      <c r="BL471" s="18" t="s">
        <v>140</v>
      </c>
      <c r="BM471" s="216" t="s">
        <v>903</v>
      </c>
    </row>
    <row r="472" s="13" customFormat="1">
      <c r="A472" s="13"/>
      <c r="B472" s="218"/>
      <c r="C472" s="219"/>
      <c r="D472" s="220" t="s">
        <v>142</v>
      </c>
      <c r="E472" s="221" t="s">
        <v>19</v>
      </c>
      <c r="F472" s="222" t="s">
        <v>904</v>
      </c>
      <c r="G472" s="219"/>
      <c r="H472" s="223">
        <v>80.810000000000002</v>
      </c>
      <c r="I472" s="224"/>
      <c r="J472" s="219"/>
      <c r="K472" s="219"/>
      <c r="L472" s="225"/>
      <c r="M472" s="226"/>
      <c r="N472" s="227"/>
      <c r="O472" s="227"/>
      <c r="P472" s="227"/>
      <c r="Q472" s="227"/>
      <c r="R472" s="227"/>
      <c r="S472" s="227"/>
      <c r="T472" s="228"/>
      <c r="U472" s="13"/>
      <c r="V472" s="13"/>
      <c r="W472" s="13"/>
      <c r="X472" s="13"/>
      <c r="Y472" s="13"/>
      <c r="Z472" s="13"/>
      <c r="AA472" s="13"/>
      <c r="AB472" s="13"/>
      <c r="AC472" s="13"/>
      <c r="AD472" s="13"/>
      <c r="AE472" s="13"/>
      <c r="AT472" s="229" t="s">
        <v>142</v>
      </c>
      <c r="AU472" s="229" t="s">
        <v>79</v>
      </c>
      <c r="AV472" s="13" t="s">
        <v>79</v>
      </c>
      <c r="AW472" s="13" t="s">
        <v>31</v>
      </c>
      <c r="AX472" s="13" t="s">
        <v>69</v>
      </c>
      <c r="AY472" s="229" t="s">
        <v>133</v>
      </c>
    </row>
    <row r="473" s="13" customFormat="1">
      <c r="A473" s="13"/>
      <c r="B473" s="218"/>
      <c r="C473" s="219"/>
      <c r="D473" s="220" t="s">
        <v>142</v>
      </c>
      <c r="E473" s="221" t="s">
        <v>19</v>
      </c>
      <c r="F473" s="222" t="s">
        <v>905</v>
      </c>
      <c r="G473" s="219"/>
      <c r="H473" s="223">
        <v>0.090999999999999998</v>
      </c>
      <c r="I473" s="224"/>
      <c r="J473" s="219"/>
      <c r="K473" s="219"/>
      <c r="L473" s="225"/>
      <c r="M473" s="226"/>
      <c r="N473" s="227"/>
      <c r="O473" s="227"/>
      <c r="P473" s="227"/>
      <c r="Q473" s="227"/>
      <c r="R473" s="227"/>
      <c r="S473" s="227"/>
      <c r="T473" s="228"/>
      <c r="U473" s="13"/>
      <c r="V473" s="13"/>
      <c r="W473" s="13"/>
      <c r="X473" s="13"/>
      <c r="Y473" s="13"/>
      <c r="Z473" s="13"/>
      <c r="AA473" s="13"/>
      <c r="AB473" s="13"/>
      <c r="AC473" s="13"/>
      <c r="AD473" s="13"/>
      <c r="AE473" s="13"/>
      <c r="AT473" s="229" t="s">
        <v>142</v>
      </c>
      <c r="AU473" s="229" t="s">
        <v>79</v>
      </c>
      <c r="AV473" s="13" t="s">
        <v>79</v>
      </c>
      <c r="AW473" s="13" t="s">
        <v>31</v>
      </c>
      <c r="AX473" s="13" t="s">
        <v>69</v>
      </c>
      <c r="AY473" s="229" t="s">
        <v>133</v>
      </c>
    </row>
    <row r="474" s="13" customFormat="1">
      <c r="A474" s="13"/>
      <c r="B474" s="218"/>
      <c r="C474" s="219"/>
      <c r="D474" s="220" t="s">
        <v>142</v>
      </c>
      <c r="E474" s="221" t="s">
        <v>19</v>
      </c>
      <c r="F474" s="222" t="s">
        <v>906</v>
      </c>
      <c r="G474" s="219"/>
      <c r="H474" s="223">
        <v>0.187</v>
      </c>
      <c r="I474" s="224"/>
      <c r="J474" s="219"/>
      <c r="K474" s="219"/>
      <c r="L474" s="225"/>
      <c r="M474" s="226"/>
      <c r="N474" s="227"/>
      <c r="O474" s="227"/>
      <c r="P474" s="227"/>
      <c r="Q474" s="227"/>
      <c r="R474" s="227"/>
      <c r="S474" s="227"/>
      <c r="T474" s="228"/>
      <c r="U474" s="13"/>
      <c r="V474" s="13"/>
      <c r="W474" s="13"/>
      <c r="X474" s="13"/>
      <c r="Y474" s="13"/>
      <c r="Z474" s="13"/>
      <c r="AA474" s="13"/>
      <c r="AB474" s="13"/>
      <c r="AC474" s="13"/>
      <c r="AD474" s="13"/>
      <c r="AE474" s="13"/>
      <c r="AT474" s="229" t="s">
        <v>142</v>
      </c>
      <c r="AU474" s="229" t="s">
        <v>79</v>
      </c>
      <c r="AV474" s="13" t="s">
        <v>79</v>
      </c>
      <c r="AW474" s="13" t="s">
        <v>31</v>
      </c>
      <c r="AX474" s="13" t="s">
        <v>69</v>
      </c>
      <c r="AY474" s="229" t="s">
        <v>133</v>
      </c>
    </row>
    <row r="475" s="14" customFormat="1">
      <c r="A475" s="14"/>
      <c r="B475" s="230"/>
      <c r="C475" s="231"/>
      <c r="D475" s="220" t="s">
        <v>142</v>
      </c>
      <c r="E475" s="232" t="s">
        <v>19</v>
      </c>
      <c r="F475" s="233" t="s">
        <v>144</v>
      </c>
      <c r="G475" s="231"/>
      <c r="H475" s="234">
        <v>81.087999999999994</v>
      </c>
      <c r="I475" s="235"/>
      <c r="J475" s="231"/>
      <c r="K475" s="231"/>
      <c r="L475" s="236"/>
      <c r="M475" s="237"/>
      <c r="N475" s="238"/>
      <c r="O475" s="238"/>
      <c r="P475" s="238"/>
      <c r="Q475" s="238"/>
      <c r="R475" s="238"/>
      <c r="S475" s="238"/>
      <c r="T475" s="239"/>
      <c r="U475" s="14"/>
      <c r="V475" s="14"/>
      <c r="W475" s="14"/>
      <c r="X475" s="14"/>
      <c r="Y475" s="14"/>
      <c r="Z475" s="14"/>
      <c r="AA475" s="14"/>
      <c r="AB475" s="14"/>
      <c r="AC475" s="14"/>
      <c r="AD475" s="14"/>
      <c r="AE475" s="14"/>
      <c r="AT475" s="240" t="s">
        <v>142</v>
      </c>
      <c r="AU475" s="240" t="s">
        <v>79</v>
      </c>
      <c r="AV475" s="14" t="s">
        <v>140</v>
      </c>
      <c r="AW475" s="14" t="s">
        <v>31</v>
      </c>
      <c r="AX475" s="14" t="s">
        <v>77</v>
      </c>
      <c r="AY475" s="240" t="s">
        <v>133</v>
      </c>
    </row>
    <row r="476" s="2" customFormat="1" ht="24.15" customHeight="1">
      <c r="A476" s="39"/>
      <c r="B476" s="40"/>
      <c r="C476" s="205" t="s">
        <v>907</v>
      </c>
      <c r="D476" s="205" t="s">
        <v>135</v>
      </c>
      <c r="E476" s="206" t="s">
        <v>908</v>
      </c>
      <c r="F476" s="207" t="s">
        <v>909</v>
      </c>
      <c r="G476" s="208" t="s">
        <v>320</v>
      </c>
      <c r="H476" s="209">
        <v>230.233</v>
      </c>
      <c r="I476" s="210"/>
      <c r="J476" s="211">
        <f>ROUND(I476*H476,2)</f>
        <v>0</v>
      </c>
      <c r="K476" s="207" t="s">
        <v>19</v>
      </c>
      <c r="L476" s="45"/>
      <c r="M476" s="212" t="s">
        <v>19</v>
      </c>
      <c r="N476" s="213" t="s">
        <v>40</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140</v>
      </c>
      <c r="AT476" s="216" t="s">
        <v>135</v>
      </c>
      <c r="AU476" s="216" t="s">
        <v>79</v>
      </c>
      <c r="AY476" s="18" t="s">
        <v>133</v>
      </c>
      <c r="BE476" s="217">
        <f>IF(N476="základní",J476,0)</f>
        <v>0</v>
      </c>
      <c r="BF476" s="217">
        <f>IF(N476="snížená",J476,0)</f>
        <v>0</v>
      </c>
      <c r="BG476" s="217">
        <f>IF(N476="zákl. přenesená",J476,0)</f>
        <v>0</v>
      </c>
      <c r="BH476" s="217">
        <f>IF(N476="sníž. přenesená",J476,0)</f>
        <v>0</v>
      </c>
      <c r="BI476" s="217">
        <f>IF(N476="nulová",J476,0)</f>
        <v>0</v>
      </c>
      <c r="BJ476" s="18" t="s">
        <v>77</v>
      </c>
      <c r="BK476" s="217">
        <f>ROUND(I476*H476,2)</f>
        <v>0</v>
      </c>
      <c r="BL476" s="18" t="s">
        <v>140</v>
      </c>
      <c r="BM476" s="216" t="s">
        <v>910</v>
      </c>
    </row>
    <row r="477" s="13" customFormat="1">
      <c r="A477" s="13"/>
      <c r="B477" s="218"/>
      <c r="C477" s="219"/>
      <c r="D477" s="220" t="s">
        <v>142</v>
      </c>
      <c r="E477" s="221" t="s">
        <v>19</v>
      </c>
      <c r="F477" s="222" t="s">
        <v>911</v>
      </c>
      <c r="G477" s="219"/>
      <c r="H477" s="223">
        <v>38.609000000000002</v>
      </c>
      <c r="I477" s="224"/>
      <c r="J477" s="219"/>
      <c r="K477" s="219"/>
      <c r="L477" s="225"/>
      <c r="M477" s="226"/>
      <c r="N477" s="227"/>
      <c r="O477" s="227"/>
      <c r="P477" s="227"/>
      <c r="Q477" s="227"/>
      <c r="R477" s="227"/>
      <c r="S477" s="227"/>
      <c r="T477" s="228"/>
      <c r="U477" s="13"/>
      <c r="V477" s="13"/>
      <c r="W477" s="13"/>
      <c r="X477" s="13"/>
      <c r="Y477" s="13"/>
      <c r="Z477" s="13"/>
      <c r="AA477" s="13"/>
      <c r="AB477" s="13"/>
      <c r="AC477" s="13"/>
      <c r="AD477" s="13"/>
      <c r="AE477" s="13"/>
      <c r="AT477" s="229" t="s">
        <v>142</v>
      </c>
      <c r="AU477" s="229" t="s">
        <v>79</v>
      </c>
      <c r="AV477" s="13" t="s">
        <v>79</v>
      </c>
      <c r="AW477" s="13" t="s">
        <v>31</v>
      </c>
      <c r="AX477" s="13" t="s">
        <v>69</v>
      </c>
      <c r="AY477" s="229" t="s">
        <v>133</v>
      </c>
    </row>
    <row r="478" s="13" customFormat="1">
      <c r="A478" s="13"/>
      <c r="B478" s="218"/>
      <c r="C478" s="219"/>
      <c r="D478" s="220" t="s">
        <v>142</v>
      </c>
      <c r="E478" s="221" t="s">
        <v>19</v>
      </c>
      <c r="F478" s="222" t="s">
        <v>912</v>
      </c>
      <c r="G478" s="219"/>
      <c r="H478" s="223">
        <v>13.952</v>
      </c>
      <c r="I478" s="224"/>
      <c r="J478" s="219"/>
      <c r="K478" s="219"/>
      <c r="L478" s="225"/>
      <c r="M478" s="226"/>
      <c r="N478" s="227"/>
      <c r="O478" s="227"/>
      <c r="P478" s="227"/>
      <c r="Q478" s="227"/>
      <c r="R478" s="227"/>
      <c r="S478" s="227"/>
      <c r="T478" s="228"/>
      <c r="U478" s="13"/>
      <c r="V478" s="13"/>
      <c r="W478" s="13"/>
      <c r="X478" s="13"/>
      <c r="Y478" s="13"/>
      <c r="Z478" s="13"/>
      <c r="AA478" s="13"/>
      <c r="AB478" s="13"/>
      <c r="AC478" s="13"/>
      <c r="AD478" s="13"/>
      <c r="AE478" s="13"/>
      <c r="AT478" s="229" t="s">
        <v>142</v>
      </c>
      <c r="AU478" s="229" t="s">
        <v>79</v>
      </c>
      <c r="AV478" s="13" t="s">
        <v>79</v>
      </c>
      <c r="AW478" s="13" t="s">
        <v>31</v>
      </c>
      <c r="AX478" s="13" t="s">
        <v>69</v>
      </c>
      <c r="AY478" s="229" t="s">
        <v>133</v>
      </c>
    </row>
    <row r="479" s="13" customFormat="1">
      <c r="A479" s="13"/>
      <c r="B479" s="218"/>
      <c r="C479" s="219"/>
      <c r="D479" s="220" t="s">
        <v>142</v>
      </c>
      <c r="E479" s="221" t="s">
        <v>19</v>
      </c>
      <c r="F479" s="222" t="s">
        <v>913</v>
      </c>
      <c r="G479" s="219"/>
      <c r="H479" s="223">
        <v>4.8570000000000002</v>
      </c>
      <c r="I479" s="224"/>
      <c r="J479" s="219"/>
      <c r="K479" s="219"/>
      <c r="L479" s="225"/>
      <c r="M479" s="226"/>
      <c r="N479" s="227"/>
      <c r="O479" s="227"/>
      <c r="P479" s="227"/>
      <c r="Q479" s="227"/>
      <c r="R479" s="227"/>
      <c r="S479" s="227"/>
      <c r="T479" s="228"/>
      <c r="U479" s="13"/>
      <c r="V479" s="13"/>
      <c r="W479" s="13"/>
      <c r="X479" s="13"/>
      <c r="Y479" s="13"/>
      <c r="Z479" s="13"/>
      <c r="AA479" s="13"/>
      <c r="AB479" s="13"/>
      <c r="AC479" s="13"/>
      <c r="AD479" s="13"/>
      <c r="AE479" s="13"/>
      <c r="AT479" s="229" t="s">
        <v>142</v>
      </c>
      <c r="AU479" s="229" t="s">
        <v>79</v>
      </c>
      <c r="AV479" s="13" t="s">
        <v>79</v>
      </c>
      <c r="AW479" s="13" t="s">
        <v>31</v>
      </c>
      <c r="AX479" s="13" t="s">
        <v>69</v>
      </c>
      <c r="AY479" s="229" t="s">
        <v>133</v>
      </c>
    </row>
    <row r="480" s="13" customFormat="1">
      <c r="A480" s="13"/>
      <c r="B480" s="218"/>
      <c r="C480" s="219"/>
      <c r="D480" s="220" t="s">
        <v>142</v>
      </c>
      <c r="E480" s="221" t="s">
        <v>19</v>
      </c>
      <c r="F480" s="222" t="s">
        <v>914</v>
      </c>
      <c r="G480" s="219"/>
      <c r="H480" s="223">
        <v>172.815</v>
      </c>
      <c r="I480" s="224"/>
      <c r="J480" s="219"/>
      <c r="K480" s="219"/>
      <c r="L480" s="225"/>
      <c r="M480" s="226"/>
      <c r="N480" s="227"/>
      <c r="O480" s="227"/>
      <c r="P480" s="227"/>
      <c r="Q480" s="227"/>
      <c r="R480" s="227"/>
      <c r="S480" s="227"/>
      <c r="T480" s="228"/>
      <c r="U480" s="13"/>
      <c r="V480" s="13"/>
      <c r="W480" s="13"/>
      <c r="X480" s="13"/>
      <c r="Y480" s="13"/>
      <c r="Z480" s="13"/>
      <c r="AA480" s="13"/>
      <c r="AB480" s="13"/>
      <c r="AC480" s="13"/>
      <c r="AD480" s="13"/>
      <c r="AE480" s="13"/>
      <c r="AT480" s="229" t="s">
        <v>142</v>
      </c>
      <c r="AU480" s="229" t="s">
        <v>79</v>
      </c>
      <c r="AV480" s="13" t="s">
        <v>79</v>
      </c>
      <c r="AW480" s="13" t="s">
        <v>31</v>
      </c>
      <c r="AX480" s="13" t="s">
        <v>69</v>
      </c>
      <c r="AY480" s="229" t="s">
        <v>133</v>
      </c>
    </row>
    <row r="481" s="14" customFormat="1">
      <c r="A481" s="14"/>
      <c r="B481" s="230"/>
      <c r="C481" s="231"/>
      <c r="D481" s="220" t="s">
        <v>142</v>
      </c>
      <c r="E481" s="232" t="s">
        <v>19</v>
      </c>
      <c r="F481" s="233" t="s">
        <v>144</v>
      </c>
      <c r="G481" s="231"/>
      <c r="H481" s="234">
        <v>230.233</v>
      </c>
      <c r="I481" s="235"/>
      <c r="J481" s="231"/>
      <c r="K481" s="231"/>
      <c r="L481" s="236"/>
      <c r="M481" s="237"/>
      <c r="N481" s="238"/>
      <c r="O481" s="238"/>
      <c r="P481" s="238"/>
      <c r="Q481" s="238"/>
      <c r="R481" s="238"/>
      <c r="S481" s="238"/>
      <c r="T481" s="239"/>
      <c r="U481" s="14"/>
      <c r="V481" s="14"/>
      <c r="W481" s="14"/>
      <c r="X481" s="14"/>
      <c r="Y481" s="14"/>
      <c r="Z481" s="14"/>
      <c r="AA481" s="14"/>
      <c r="AB481" s="14"/>
      <c r="AC481" s="14"/>
      <c r="AD481" s="14"/>
      <c r="AE481" s="14"/>
      <c r="AT481" s="240" t="s">
        <v>142</v>
      </c>
      <c r="AU481" s="240" t="s">
        <v>79</v>
      </c>
      <c r="AV481" s="14" t="s">
        <v>140</v>
      </c>
      <c r="AW481" s="14" t="s">
        <v>31</v>
      </c>
      <c r="AX481" s="14" t="s">
        <v>77</v>
      </c>
      <c r="AY481" s="240" t="s">
        <v>133</v>
      </c>
    </row>
    <row r="482" s="2" customFormat="1" ht="24.15" customHeight="1">
      <c r="A482" s="39"/>
      <c r="B482" s="40"/>
      <c r="C482" s="205" t="s">
        <v>915</v>
      </c>
      <c r="D482" s="205" t="s">
        <v>135</v>
      </c>
      <c r="E482" s="206" t="s">
        <v>916</v>
      </c>
      <c r="F482" s="207" t="s">
        <v>917</v>
      </c>
      <c r="G482" s="208" t="s">
        <v>320</v>
      </c>
      <c r="H482" s="209">
        <v>80.900999999999996</v>
      </c>
      <c r="I482" s="210"/>
      <c r="J482" s="211">
        <f>ROUND(I482*H482,2)</f>
        <v>0</v>
      </c>
      <c r="K482" s="207" t="s">
        <v>19</v>
      </c>
      <c r="L482" s="45"/>
      <c r="M482" s="212" t="s">
        <v>19</v>
      </c>
      <c r="N482" s="213" t="s">
        <v>40</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140</v>
      </c>
      <c r="AT482" s="216" t="s">
        <v>135</v>
      </c>
      <c r="AU482" s="216" t="s">
        <v>79</v>
      </c>
      <c r="AY482" s="18" t="s">
        <v>133</v>
      </c>
      <c r="BE482" s="217">
        <f>IF(N482="základní",J482,0)</f>
        <v>0</v>
      </c>
      <c r="BF482" s="217">
        <f>IF(N482="snížená",J482,0)</f>
        <v>0</v>
      </c>
      <c r="BG482" s="217">
        <f>IF(N482="zákl. přenesená",J482,0)</f>
        <v>0</v>
      </c>
      <c r="BH482" s="217">
        <f>IF(N482="sníž. přenesená",J482,0)</f>
        <v>0</v>
      </c>
      <c r="BI482" s="217">
        <f>IF(N482="nulová",J482,0)</f>
        <v>0</v>
      </c>
      <c r="BJ482" s="18" t="s">
        <v>77</v>
      </c>
      <c r="BK482" s="217">
        <f>ROUND(I482*H482,2)</f>
        <v>0</v>
      </c>
      <c r="BL482" s="18" t="s">
        <v>140</v>
      </c>
      <c r="BM482" s="216" t="s">
        <v>918</v>
      </c>
    </row>
    <row r="483" s="13" customFormat="1">
      <c r="A483" s="13"/>
      <c r="B483" s="218"/>
      <c r="C483" s="219"/>
      <c r="D483" s="220" t="s">
        <v>142</v>
      </c>
      <c r="E483" s="221" t="s">
        <v>19</v>
      </c>
      <c r="F483" s="222" t="s">
        <v>904</v>
      </c>
      <c r="G483" s="219"/>
      <c r="H483" s="223">
        <v>80.810000000000002</v>
      </c>
      <c r="I483" s="224"/>
      <c r="J483" s="219"/>
      <c r="K483" s="219"/>
      <c r="L483" s="225"/>
      <c r="M483" s="226"/>
      <c r="N483" s="227"/>
      <c r="O483" s="227"/>
      <c r="P483" s="227"/>
      <c r="Q483" s="227"/>
      <c r="R483" s="227"/>
      <c r="S483" s="227"/>
      <c r="T483" s="228"/>
      <c r="U483" s="13"/>
      <c r="V483" s="13"/>
      <c r="W483" s="13"/>
      <c r="X483" s="13"/>
      <c r="Y483" s="13"/>
      <c r="Z483" s="13"/>
      <c r="AA483" s="13"/>
      <c r="AB483" s="13"/>
      <c r="AC483" s="13"/>
      <c r="AD483" s="13"/>
      <c r="AE483" s="13"/>
      <c r="AT483" s="229" t="s">
        <v>142</v>
      </c>
      <c r="AU483" s="229" t="s">
        <v>79</v>
      </c>
      <c r="AV483" s="13" t="s">
        <v>79</v>
      </c>
      <c r="AW483" s="13" t="s">
        <v>31</v>
      </c>
      <c r="AX483" s="13" t="s">
        <v>69</v>
      </c>
      <c r="AY483" s="229" t="s">
        <v>133</v>
      </c>
    </row>
    <row r="484" s="13" customFormat="1">
      <c r="A484" s="13"/>
      <c r="B484" s="218"/>
      <c r="C484" s="219"/>
      <c r="D484" s="220" t="s">
        <v>142</v>
      </c>
      <c r="E484" s="221" t="s">
        <v>19</v>
      </c>
      <c r="F484" s="222" t="s">
        <v>905</v>
      </c>
      <c r="G484" s="219"/>
      <c r="H484" s="223">
        <v>0.090999999999999998</v>
      </c>
      <c r="I484" s="224"/>
      <c r="J484" s="219"/>
      <c r="K484" s="219"/>
      <c r="L484" s="225"/>
      <c r="M484" s="226"/>
      <c r="N484" s="227"/>
      <c r="O484" s="227"/>
      <c r="P484" s="227"/>
      <c r="Q484" s="227"/>
      <c r="R484" s="227"/>
      <c r="S484" s="227"/>
      <c r="T484" s="228"/>
      <c r="U484" s="13"/>
      <c r="V484" s="13"/>
      <c r="W484" s="13"/>
      <c r="X484" s="13"/>
      <c r="Y484" s="13"/>
      <c r="Z484" s="13"/>
      <c r="AA484" s="13"/>
      <c r="AB484" s="13"/>
      <c r="AC484" s="13"/>
      <c r="AD484" s="13"/>
      <c r="AE484" s="13"/>
      <c r="AT484" s="229" t="s">
        <v>142</v>
      </c>
      <c r="AU484" s="229" t="s">
        <v>79</v>
      </c>
      <c r="AV484" s="13" t="s">
        <v>79</v>
      </c>
      <c r="AW484" s="13" t="s">
        <v>31</v>
      </c>
      <c r="AX484" s="13" t="s">
        <v>69</v>
      </c>
      <c r="AY484" s="229" t="s">
        <v>133</v>
      </c>
    </row>
    <row r="485" s="14" customFormat="1">
      <c r="A485" s="14"/>
      <c r="B485" s="230"/>
      <c r="C485" s="231"/>
      <c r="D485" s="220" t="s">
        <v>142</v>
      </c>
      <c r="E485" s="232" t="s">
        <v>19</v>
      </c>
      <c r="F485" s="233" t="s">
        <v>144</v>
      </c>
      <c r="G485" s="231"/>
      <c r="H485" s="234">
        <v>80.900999999999996</v>
      </c>
      <c r="I485" s="235"/>
      <c r="J485" s="231"/>
      <c r="K485" s="231"/>
      <c r="L485" s="236"/>
      <c r="M485" s="237"/>
      <c r="N485" s="238"/>
      <c r="O485" s="238"/>
      <c r="P485" s="238"/>
      <c r="Q485" s="238"/>
      <c r="R485" s="238"/>
      <c r="S485" s="238"/>
      <c r="T485" s="239"/>
      <c r="U485" s="14"/>
      <c r="V485" s="14"/>
      <c r="W485" s="14"/>
      <c r="X485" s="14"/>
      <c r="Y485" s="14"/>
      <c r="Z485" s="14"/>
      <c r="AA485" s="14"/>
      <c r="AB485" s="14"/>
      <c r="AC485" s="14"/>
      <c r="AD485" s="14"/>
      <c r="AE485" s="14"/>
      <c r="AT485" s="240" t="s">
        <v>142</v>
      </c>
      <c r="AU485" s="240" t="s">
        <v>79</v>
      </c>
      <c r="AV485" s="14" t="s">
        <v>140</v>
      </c>
      <c r="AW485" s="14" t="s">
        <v>31</v>
      </c>
      <c r="AX485" s="14" t="s">
        <v>77</v>
      </c>
      <c r="AY485" s="240" t="s">
        <v>133</v>
      </c>
    </row>
    <row r="486" s="2" customFormat="1" ht="24.15" customHeight="1">
      <c r="A486" s="39"/>
      <c r="B486" s="40"/>
      <c r="C486" s="205" t="s">
        <v>919</v>
      </c>
      <c r="D486" s="205" t="s">
        <v>135</v>
      </c>
      <c r="E486" s="206" t="s">
        <v>337</v>
      </c>
      <c r="F486" s="207" t="s">
        <v>338</v>
      </c>
      <c r="G486" s="208" t="s">
        <v>320</v>
      </c>
      <c r="H486" s="209">
        <v>142.857</v>
      </c>
      <c r="I486" s="210"/>
      <c r="J486" s="211">
        <f>ROUND(I486*H486,2)</f>
        <v>0</v>
      </c>
      <c r="K486" s="207" t="s">
        <v>19</v>
      </c>
      <c r="L486" s="45"/>
      <c r="M486" s="212" t="s">
        <v>19</v>
      </c>
      <c r="N486" s="213" t="s">
        <v>40</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140</v>
      </c>
      <c r="AT486" s="216" t="s">
        <v>135</v>
      </c>
      <c r="AU486" s="216" t="s">
        <v>79</v>
      </c>
      <c r="AY486" s="18" t="s">
        <v>133</v>
      </c>
      <c r="BE486" s="217">
        <f>IF(N486="základní",J486,0)</f>
        <v>0</v>
      </c>
      <c r="BF486" s="217">
        <f>IF(N486="snížená",J486,0)</f>
        <v>0</v>
      </c>
      <c r="BG486" s="217">
        <f>IF(N486="zákl. přenesená",J486,0)</f>
        <v>0</v>
      </c>
      <c r="BH486" s="217">
        <f>IF(N486="sníž. přenesená",J486,0)</f>
        <v>0</v>
      </c>
      <c r="BI486" s="217">
        <f>IF(N486="nulová",J486,0)</f>
        <v>0</v>
      </c>
      <c r="BJ486" s="18" t="s">
        <v>77</v>
      </c>
      <c r="BK486" s="217">
        <f>ROUND(I486*H486,2)</f>
        <v>0</v>
      </c>
      <c r="BL486" s="18" t="s">
        <v>140</v>
      </c>
      <c r="BM486" s="216" t="s">
        <v>920</v>
      </c>
    </row>
    <row r="487" s="13" customFormat="1">
      <c r="A487" s="13"/>
      <c r="B487" s="218"/>
      <c r="C487" s="219"/>
      <c r="D487" s="220" t="s">
        <v>142</v>
      </c>
      <c r="E487" s="221" t="s">
        <v>19</v>
      </c>
      <c r="F487" s="222" t="s">
        <v>921</v>
      </c>
      <c r="G487" s="219"/>
      <c r="H487" s="223">
        <v>7.3109999999999999</v>
      </c>
      <c r="I487" s="224"/>
      <c r="J487" s="219"/>
      <c r="K487" s="219"/>
      <c r="L487" s="225"/>
      <c r="M487" s="226"/>
      <c r="N487" s="227"/>
      <c r="O487" s="227"/>
      <c r="P487" s="227"/>
      <c r="Q487" s="227"/>
      <c r="R487" s="227"/>
      <c r="S487" s="227"/>
      <c r="T487" s="228"/>
      <c r="U487" s="13"/>
      <c r="V487" s="13"/>
      <c r="W487" s="13"/>
      <c r="X487" s="13"/>
      <c r="Y487" s="13"/>
      <c r="Z487" s="13"/>
      <c r="AA487" s="13"/>
      <c r="AB487" s="13"/>
      <c r="AC487" s="13"/>
      <c r="AD487" s="13"/>
      <c r="AE487" s="13"/>
      <c r="AT487" s="229" t="s">
        <v>142</v>
      </c>
      <c r="AU487" s="229" t="s">
        <v>79</v>
      </c>
      <c r="AV487" s="13" t="s">
        <v>79</v>
      </c>
      <c r="AW487" s="13" t="s">
        <v>31</v>
      </c>
      <c r="AX487" s="13" t="s">
        <v>69</v>
      </c>
      <c r="AY487" s="229" t="s">
        <v>133</v>
      </c>
    </row>
    <row r="488" s="13" customFormat="1">
      <c r="A488" s="13"/>
      <c r="B488" s="218"/>
      <c r="C488" s="219"/>
      <c r="D488" s="220" t="s">
        <v>142</v>
      </c>
      <c r="E488" s="221" t="s">
        <v>19</v>
      </c>
      <c r="F488" s="222" t="s">
        <v>922</v>
      </c>
      <c r="G488" s="219"/>
      <c r="H488" s="223">
        <v>135.54599999999999</v>
      </c>
      <c r="I488" s="224"/>
      <c r="J488" s="219"/>
      <c r="K488" s="219"/>
      <c r="L488" s="225"/>
      <c r="M488" s="226"/>
      <c r="N488" s="227"/>
      <c r="O488" s="227"/>
      <c r="P488" s="227"/>
      <c r="Q488" s="227"/>
      <c r="R488" s="227"/>
      <c r="S488" s="227"/>
      <c r="T488" s="228"/>
      <c r="U488" s="13"/>
      <c r="V488" s="13"/>
      <c r="W488" s="13"/>
      <c r="X488" s="13"/>
      <c r="Y488" s="13"/>
      <c r="Z488" s="13"/>
      <c r="AA488" s="13"/>
      <c r="AB488" s="13"/>
      <c r="AC488" s="13"/>
      <c r="AD488" s="13"/>
      <c r="AE488" s="13"/>
      <c r="AT488" s="229" t="s">
        <v>142</v>
      </c>
      <c r="AU488" s="229" t="s">
        <v>79</v>
      </c>
      <c r="AV488" s="13" t="s">
        <v>79</v>
      </c>
      <c r="AW488" s="13" t="s">
        <v>31</v>
      </c>
      <c r="AX488" s="13" t="s">
        <v>69</v>
      </c>
      <c r="AY488" s="229" t="s">
        <v>133</v>
      </c>
    </row>
    <row r="489" s="14" customFormat="1">
      <c r="A489" s="14"/>
      <c r="B489" s="230"/>
      <c r="C489" s="231"/>
      <c r="D489" s="220" t="s">
        <v>142</v>
      </c>
      <c r="E489" s="232" t="s">
        <v>19</v>
      </c>
      <c r="F489" s="233" t="s">
        <v>144</v>
      </c>
      <c r="G489" s="231"/>
      <c r="H489" s="234">
        <v>142.857</v>
      </c>
      <c r="I489" s="235"/>
      <c r="J489" s="231"/>
      <c r="K489" s="231"/>
      <c r="L489" s="236"/>
      <c r="M489" s="237"/>
      <c r="N489" s="238"/>
      <c r="O489" s="238"/>
      <c r="P489" s="238"/>
      <c r="Q489" s="238"/>
      <c r="R489" s="238"/>
      <c r="S489" s="238"/>
      <c r="T489" s="239"/>
      <c r="U489" s="14"/>
      <c r="V489" s="14"/>
      <c r="W489" s="14"/>
      <c r="X489" s="14"/>
      <c r="Y489" s="14"/>
      <c r="Z489" s="14"/>
      <c r="AA489" s="14"/>
      <c r="AB489" s="14"/>
      <c r="AC489" s="14"/>
      <c r="AD489" s="14"/>
      <c r="AE489" s="14"/>
      <c r="AT489" s="240" t="s">
        <v>142</v>
      </c>
      <c r="AU489" s="240" t="s">
        <v>79</v>
      </c>
      <c r="AV489" s="14" t="s">
        <v>140</v>
      </c>
      <c r="AW489" s="14" t="s">
        <v>31</v>
      </c>
      <c r="AX489" s="14" t="s">
        <v>77</v>
      </c>
      <c r="AY489" s="240" t="s">
        <v>133</v>
      </c>
    </row>
    <row r="490" s="2" customFormat="1" ht="24.15" customHeight="1">
      <c r="A490" s="39"/>
      <c r="B490" s="40"/>
      <c r="C490" s="205" t="s">
        <v>923</v>
      </c>
      <c r="D490" s="205" t="s">
        <v>135</v>
      </c>
      <c r="E490" s="206" t="s">
        <v>924</v>
      </c>
      <c r="F490" s="207" t="s">
        <v>925</v>
      </c>
      <c r="G490" s="208" t="s">
        <v>320</v>
      </c>
      <c r="H490" s="209">
        <v>0.187</v>
      </c>
      <c r="I490" s="210"/>
      <c r="J490" s="211">
        <f>ROUND(I490*H490,2)</f>
        <v>0</v>
      </c>
      <c r="K490" s="207" t="s">
        <v>19</v>
      </c>
      <c r="L490" s="45"/>
      <c r="M490" s="212" t="s">
        <v>19</v>
      </c>
      <c r="N490" s="213" t="s">
        <v>40</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140</v>
      </c>
      <c r="AT490" s="216" t="s">
        <v>135</v>
      </c>
      <c r="AU490" s="216" t="s">
        <v>79</v>
      </c>
      <c r="AY490" s="18" t="s">
        <v>133</v>
      </c>
      <c r="BE490" s="217">
        <f>IF(N490="základní",J490,0)</f>
        <v>0</v>
      </c>
      <c r="BF490" s="217">
        <f>IF(N490="snížená",J490,0)</f>
        <v>0</v>
      </c>
      <c r="BG490" s="217">
        <f>IF(N490="zákl. přenesená",J490,0)</f>
        <v>0</v>
      </c>
      <c r="BH490" s="217">
        <f>IF(N490="sníž. přenesená",J490,0)</f>
        <v>0</v>
      </c>
      <c r="BI490" s="217">
        <f>IF(N490="nulová",J490,0)</f>
        <v>0</v>
      </c>
      <c r="BJ490" s="18" t="s">
        <v>77</v>
      </c>
      <c r="BK490" s="217">
        <f>ROUND(I490*H490,2)</f>
        <v>0</v>
      </c>
      <c r="BL490" s="18" t="s">
        <v>140</v>
      </c>
      <c r="BM490" s="216" t="s">
        <v>926</v>
      </c>
    </row>
    <row r="491" s="13" customFormat="1">
      <c r="A491" s="13"/>
      <c r="B491" s="218"/>
      <c r="C491" s="219"/>
      <c r="D491" s="220" t="s">
        <v>142</v>
      </c>
      <c r="E491" s="221" t="s">
        <v>19</v>
      </c>
      <c r="F491" s="222" t="s">
        <v>906</v>
      </c>
      <c r="G491" s="219"/>
      <c r="H491" s="223">
        <v>0.187</v>
      </c>
      <c r="I491" s="224"/>
      <c r="J491" s="219"/>
      <c r="K491" s="219"/>
      <c r="L491" s="225"/>
      <c r="M491" s="226"/>
      <c r="N491" s="227"/>
      <c r="O491" s="227"/>
      <c r="P491" s="227"/>
      <c r="Q491" s="227"/>
      <c r="R491" s="227"/>
      <c r="S491" s="227"/>
      <c r="T491" s="228"/>
      <c r="U491" s="13"/>
      <c r="V491" s="13"/>
      <c r="W491" s="13"/>
      <c r="X491" s="13"/>
      <c r="Y491" s="13"/>
      <c r="Z491" s="13"/>
      <c r="AA491" s="13"/>
      <c r="AB491" s="13"/>
      <c r="AC491" s="13"/>
      <c r="AD491" s="13"/>
      <c r="AE491" s="13"/>
      <c r="AT491" s="229" t="s">
        <v>142</v>
      </c>
      <c r="AU491" s="229" t="s">
        <v>79</v>
      </c>
      <c r="AV491" s="13" t="s">
        <v>79</v>
      </c>
      <c r="AW491" s="13" t="s">
        <v>31</v>
      </c>
      <c r="AX491" s="13" t="s">
        <v>69</v>
      </c>
      <c r="AY491" s="229" t="s">
        <v>133</v>
      </c>
    </row>
    <row r="492" s="14" customFormat="1">
      <c r="A492" s="14"/>
      <c r="B492" s="230"/>
      <c r="C492" s="231"/>
      <c r="D492" s="220" t="s">
        <v>142</v>
      </c>
      <c r="E492" s="232" t="s">
        <v>19</v>
      </c>
      <c r="F492" s="233" t="s">
        <v>144</v>
      </c>
      <c r="G492" s="231"/>
      <c r="H492" s="234">
        <v>0.187</v>
      </c>
      <c r="I492" s="235"/>
      <c r="J492" s="231"/>
      <c r="K492" s="231"/>
      <c r="L492" s="236"/>
      <c r="M492" s="237"/>
      <c r="N492" s="238"/>
      <c r="O492" s="238"/>
      <c r="P492" s="238"/>
      <c r="Q492" s="238"/>
      <c r="R492" s="238"/>
      <c r="S492" s="238"/>
      <c r="T492" s="239"/>
      <c r="U492" s="14"/>
      <c r="V492" s="14"/>
      <c r="W492" s="14"/>
      <c r="X492" s="14"/>
      <c r="Y492" s="14"/>
      <c r="Z492" s="14"/>
      <c r="AA492" s="14"/>
      <c r="AB492" s="14"/>
      <c r="AC492" s="14"/>
      <c r="AD492" s="14"/>
      <c r="AE492" s="14"/>
      <c r="AT492" s="240" t="s">
        <v>142</v>
      </c>
      <c r="AU492" s="240" t="s">
        <v>79</v>
      </c>
      <c r="AV492" s="14" t="s">
        <v>140</v>
      </c>
      <c r="AW492" s="14" t="s">
        <v>31</v>
      </c>
      <c r="AX492" s="14" t="s">
        <v>77</v>
      </c>
      <c r="AY492" s="240" t="s">
        <v>133</v>
      </c>
    </row>
    <row r="493" s="2" customFormat="1" ht="16.5" customHeight="1">
      <c r="A493" s="39"/>
      <c r="B493" s="40"/>
      <c r="C493" s="205" t="s">
        <v>927</v>
      </c>
      <c r="D493" s="205" t="s">
        <v>135</v>
      </c>
      <c r="E493" s="206" t="s">
        <v>342</v>
      </c>
      <c r="F493" s="207" t="s">
        <v>928</v>
      </c>
      <c r="G493" s="208" t="s">
        <v>320</v>
      </c>
      <c r="H493" s="209">
        <v>1.5429999999999999</v>
      </c>
      <c r="I493" s="210"/>
      <c r="J493" s="211">
        <f>ROUND(I493*H493,2)</f>
        <v>0</v>
      </c>
      <c r="K493" s="207" t="s">
        <v>19</v>
      </c>
      <c r="L493" s="45"/>
      <c r="M493" s="212" t="s">
        <v>19</v>
      </c>
      <c r="N493" s="213" t="s">
        <v>40</v>
      </c>
      <c r="O493" s="85"/>
      <c r="P493" s="214">
        <f>O493*H493</f>
        <v>0</v>
      </c>
      <c r="Q493" s="214">
        <v>0</v>
      </c>
      <c r="R493" s="214">
        <f>Q493*H493</f>
        <v>0</v>
      </c>
      <c r="S493" s="214">
        <v>0</v>
      </c>
      <c r="T493" s="215">
        <f>S493*H493</f>
        <v>0</v>
      </c>
      <c r="U493" s="39"/>
      <c r="V493" s="39"/>
      <c r="W493" s="39"/>
      <c r="X493" s="39"/>
      <c r="Y493" s="39"/>
      <c r="Z493" s="39"/>
      <c r="AA493" s="39"/>
      <c r="AB493" s="39"/>
      <c r="AC493" s="39"/>
      <c r="AD493" s="39"/>
      <c r="AE493" s="39"/>
      <c r="AR493" s="216" t="s">
        <v>140</v>
      </c>
      <c r="AT493" s="216" t="s">
        <v>135</v>
      </c>
      <c r="AU493" s="216" t="s">
        <v>79</v>
      </c>
      <c r="AY493" s="18" t="s">
        <v>133</v>
      </c>
      <c r="BE493" s="217">
        <f>IF(N493="základní",J493,0)</f>
        <v>0</v>
      </c>
      <c r="BF493" s="217">
        <f>IF(N493="snížená",J493,0)</f>
        <v>0</v>
      </c>
      <c r="BG493" s="217">
        <f>IF(N493="zákl. přenesená",J493,0)</f>
        <v>0</v>
      </c>
      <c r="BH493" s="217">
        <f>IF(N493="sníž. přenesená",J493,0)</f>
        <v>0</v>
      </c>
      <c r="BI493" s="217">
        <f>IF(N493="nulová",J493,0)</f>
        <v>0</v>
      </c>
      <c r="BJ493" s="18" t="s">
        <v>77</v>
      </c>
      <c r="BK493" s="217">
        <f>ROUND(I493*H493,2)</f>
        <v>0</v>
      </c>
      <c r="BL493" s="18" t="s">
        <v>140</v>
      </c>
      <c r="BM493" s="216" t="s">
        <v>929</v>
      </c>
    </row>
    <row r="494" s="15" customFormat="1">
      <c r="A494" s="15"/>
      <c r="B494" s="265"/>
      <c r="C494" s="266"/>
      <c r="D494" s="220" t="s">
        <v>142</v>
      </c>
      <c r="E494" s="267" t="s">
        <v>19</v>
      </c>
      <c r="F494" s="268" t="s">
        <v>930</v>
      </c>
      <c r="G494" s="266"/>
      <c r="H494" s="267" t="s">
        <v>19</v>
      </c>
      <c r="I494" s="269"/>
      <c r="J494" s="266"/>
      <c r="K494" s="266"/>
      <c r="L494" s="270"/>
      <c r="M494" s="271"/>
      <c r="N494" s="272"/>
      <c r="O494" s="272"/>
      <c r="P494" s="272"/>
      <c r="Q494" s="272"/>
      <c r="R494" s="272"/>
      <c r="S494" s="272"/>
      <c r="T494" s="273"/>
      <c r="U494" s="15"/>
      <c r="V494" s="15"/>
      <c r="W494" s="15"/>
      <c r="X494" s="15"/>
      <c r="Y494" s="15"/>
      <c r="Z494" s="15"/>
      <c r="AA494" s="15"/>
      <c r="AB494" s="15"/>
      <c r="AC494" s="15"/>
      <c r="AD494" s="15"/>
      <c r="AE494" s="15"/>
      <c r="AT494" s="274" t="s">
        <v>142</v>
      </c>
      <c r="AU494" s="274" t="s">
        <v>79</v>
      </c>
      <c r="AV494" s="15" t="s">
        <v>77</v>
      </c>
      <c r="AW494" s="15" t="s">
        <v>31</v>
      </c>
      <c r="AX494" s="15" t="s">
        <v>69</v>
      </c>
      <c r="AY494" s="274" t="s">
        <v>133</v>
      </c>
    </row>
    <row r="495" s="13" customFormat="1">
      <c r="A495" s="13"/>
      <c r="B495" s="218"/>
      <c r="C495" s="219"/>
      <c r="D495" s="220" t="s">
        <v>142</v>
      </c>
      <c r="E495" s="221" t="s">
        <v>19</v>
      </c>
      <c r="F495" s="222" t="s">
        <v>931</v>
      </c>
      <c r="G495" s="219"/>
      <c r="H495" s="223">
        <v>1.5429999999999999</v>
      </c>
      <c r="I495" s="224"/>
      <c r="J495" s="219"/>
      <c r="K495" s="219"/>
      <c r="L495" s="225"/>
      <c r="M495" s="226"/>
      <c r="N495" s="227"/>
      <c r="O495" s="227"/>
      <c r="P495" s="227"/>
      <c r="Q495" s="227"/>
      <c r="R495" s="227"/>
      <c r="S495" s="227"/>
      <c r="T495" s="228"/>
      <c r="U495" s="13"/>
      <c r="V495" s="13"/>
      <c r="W495" s="13"/>
      <c r="X495" s="13"/>
      <c r="Y495" s="13"/>
      <c r="Z495" s="13"/>
      <c r="AA495" s="13"/>
      <c r="AB495" s="13"/>
      <c r="AC495" s="13"/>
      <c r="AD495" s="13"/>
      <c r="AE495" s="13"/>
      <c r="AT495" s="229" t="s">
        <v>142</v>
      </c>
      <c r="AU495" s="229" t="s">
        <v>79</v>
      </c>
      <c r="AV495" s="13" t="s">
        <v>79</v>
      </c>
      <c r="AW495" s="13" t="s">
        <v>31</v>
      </c>
      <c r="AX495" s="13" t="s">
        <v>69</v>
      </c>
      <c r="AY495" s="229" t="s">
        <v>133</v>
      </c>
    </row>
    <row r="496" s="14" customFormat="1">
      <c r="A496" s="14"/>
      <c r="B496" s="230"/>
      <c r="C496" s="231"/>
      <c r="D496" s="220" t="s">
        <v>142</v>
      </c>
      <c r="E496" s="232" t="s">
        <v>19</v>
      </c>
      <c r="F496" s="233" t="s">
        <v>144</v>
      </c>
      <c r="G496" s="231"/>
      <c r="H496" s="234">
        <v>1.5429999999999999</v>
      </c>
      <c r="I496" s="235"/>
      <c r="J496" s="231"/>
      <c r="K496" s="231"/>
      <c r="L496" s="236"/>
      <c r="M496" s="237"/>
      <c r="N496" s="238"/>
      <c r="O496" s="238"/>
      <c r="P496" s="238"/>
      <c r="Q496" s="238"/>
      <c r="R496" s="238"/>
      <c r="S496" s="238"/>
      <c r="T496" s="239"/>
      <c r="U496" s="14"/>
      <c r="V496" s="14"/>
      <c r="W496" s="14"/>
      <c r="X496" s="14"/>
      <c r="Y496" s="14"/>
      <c r="Z496" s="14"/>
      <c r="AA496" s="14"/>
      <c r="AB496" s="14"/>
      <c r="AC496" s="14"/>
      <c r="AD496" s="14"/>
      <c r="AE496" s="14"/>
      <c r="AT496" s="240" t="s">
        <v>142</v>
      </c>
      <c r="AU496" s="240" t="s">
        <v>79</v>
      </c>
      <c r="AV496" s="14" t="s">
        <v>140</v>
      </c>
      <c r="AW496" s="14" t="s">
        <v>31</v>
      </c>
      <c r="AX496" s="14" t="s">
        <v>77</v>
      </c>
      <c r="AY496" s="240" t="s">
        <v>133</v>
      </c>
    </row>
    <row r="497" s="2" customFormat="1" ht="16.5" customHeight="1">
      <c r="A497" s="39"/>
      <c r="B497" s="40"/>
      <c r="C497" s="205" t="s">
        <v>932</v>
      </c>
      <c r="D497" s="205" t="s">
        <v>135</v>
      </c>
      <c r="E497" s="206" t="s">
        <v>359</v>
      </c>
      <c r="F497" s="207" t="s">
        <v>360</v>
      </c>
      <c r="G497" s="208" t="s">
        <v>320</v>
      </c>
      <c r="H497" s="209">
        <v>223.94499999999999</v>
      </c>
      <c r="I497" s="210"/>
      <c r="J497" s="211">
        <f>ROUND(I497*H497,2)</f>
        <v>0</v>
      </c>
      <c r="K497" s="207" t="s">
        <v>139</v>
      </c>
      <c r="L497" s="45"/>
      <c r="M497" s="212" t="s">
        <v>19</v>
      </c>
      <c r="N497" s="213" t="s">
        <v>40</v>
      </c>
      <c r="O497" s="85"/>
      <c r="P497" s="214">
        <f>O497*H497</f>
        <v>0</v>
      </c>
      <c r="Q497" s="214">
        <v>0</v>
      </c>
      <c r="R497" s="214">
        <f>Q497*H497</f>
        <v>0</v>
      </c>
      <c r="S497" s="214">
        <v>0</v>
      </c>
      <c r="T497" s="215">
        <f>S497*H497</f>
        <v>0</v>
      </c>
      <c r="U497" s="39"/>
      <c r="V497" s="39"/>
      <c r="W497" s="39"/>
      <c r="X497" s="39"/>
      <c r="Y497" s="39"/>
      <c r="Z497" s="39"/>
      <c r="AA497" s="39"/>
      <c r="AB497" s="39"/>
      <c r="AC497" s="39"/>
      <c r="AD497" s="39"/>
      <c r="AE497" s="39"/>
      <c r="AR497" s="216" t="s">
        <v>140</v>
      </c>
      <c r="AT497" s="216" t="s">
        <v>135</v>
      </c>
      <c r="AU497" s="216" t="s">
        <v>79</v>
      </c>
      <c r="AY497" s="18" t="s">
        <v>133</v>
      </c>
      <c r="BE497" s="217">
        <f>IF(N497="základní",J497,0)</f>
        <v>0</v>
      </c>
      <c r="BF497" s="217">
        <f>IF(N497="snížená",J497,0)</f>
        <v>0</v>
      </c>
      <c r="BG497" s="217">
        <f>IF(N497="zákl. přenesená",J497,0)</f>
        <v>0</v>
      </c>
      <c r="BH497" s="217">
        <f>IF(N497="sníž. přenesená",J497,0)</f>
        <v>0</v>
      </c>
      <c r="BI497" s="217">
        <f>IF(N497="nulová",J497,0)</f>
        <v>0</v>
      </c>
      <c r="BJ497" s="18" t="s">
        <v>77</v>
      </c>
      <c r="BK497" s="217">
        <f>ROUND(I497*H497,2)</f>
        <v>0</v>
      </c>
      <c r="BL497" s="18" t="s">
        <v>140</v>
      </c>
      <c r="BM497" s="216" t="s">
        <v>933</v>
      </c>
    </row>
    <row r="498" s="13" customFormat="1">
      <c r="A498" s="13"/>
      <c r="B498" s="218"/>
      <c r="C498" s="219"/>
      <c r="D498" s="220" t="s">
        <v>142</v>
      </c>
      <c r="E498" s="221" t="s">
        <v>19</v>
      </c>
      <c r="F498" s="222" t="s">
        <v>934</v>
      </c>
      <c r="G498" s="219"/>
      <c r="H498" s="223">
        <v>223.94499999999999</v>
      </c>
      <c r="I498" s="224"/>
      <c r="J498" s="219"/>
      <c r="K498" s="219"/>
      <c r="L498" s="225"/>
      <c r="M498" s="226"/>
      <c r="N498" s="227"/>
      <c r="O498" s="227"/>
      <c r="P498" s="227"/>
      <c r="Q498" s="227"/>
      <c r="R498" s="227"/>
      <c r="S498" s="227"/>
      <c r="T498" s="228"/>
      <c r="U498" s="13"/>
      <c r="V498" s="13"/>
      <c r="W498" s="13"/>
      <c r="X498" s="13"/>
      <c r="Y498" s="13"/>
      <c r="Z498" s="13"/>
      <c r="AA498" s="13"/>
      <c r="AB498" s="13"/>
      <c r="AC498" s="13"/>
      <c r="AD498" s="13"/>
      <c r="AE498" s="13"/>
      <c r="AT498" s="229" t="s">
        <v>142</v>
      </c>
      <c r="AU498" s="229" t="s">
        <v>79</v>
      </c>
      <c r="AV498" s="13" t="s">
        <v>79</v>
      </c>
      <c r="AW498" s="13" t="s">
        <v>31</v>
      </c>
      <c r="AX498" s="13" t="s">
        <v>69</v>
      </c>
      <c r="AY498" s="229" t="s">
        <v>133</v>
      </c>
    </row>
    <row r="499" s="14" customFormat="1">
      <c r="A499" s="14"/>
      <c r="B499" s="230"/>
      <c r="C499" s="231"/>
      <c r="D499" s="220" t="s">
        <v>142</v>
      </c>
      <c r="E499" s="232" t="s">
        <v>19</v>
      </c>
      <c r="F499" s="233" t="s">
        <v>144</v>
      </c>
      <c r="G499" s="231"/>
      <c r="H499" s="234">
        <v>223.94499999999999</v>
      </c>
      <c r="I499" s="235"/>
      <c r="J499" s="231"/>
      <c r="K499" s="231"/>
      <c r="L499" s="236"/>
      <c r="M499" s="237"/>
      <c r="N499" s="238"/>
      <c r="O499" s="238"/>
      <c r="P499" s="238"/>
      <c r="Q499" s="238"/>
      <c r="R499" s="238"/>
      <c r="S499" s="238"/>
      <c r="T499" s="239"/>
      <c r="U499" s="14"/>
      <c r="V499" s="14"/>
      <c r="W499" s="14"/>
      <c r="X499" s="14"/>
      <c r="Y499" s="14"/>
      <c r="Z499" s="14"/>
      <c r="AA499" s="14"/>
      <c r="AB499" s="14"/>
      <c r="AC499" s="14"/>
      <c r="AD499" s="14"/>
      <c r="AE499" s="14"/>
      <c r="AT499" s="240" t="s">
        <v>142</v>
      </c>
      <c r="AU499" s="240" t="s">
        <v>79</v>
      </c>
      <c r="AV499" s="14" t="s">
        <v>140</v>
      </c>
      <c r="AW499" s="14" t="s">
        <v>31</v>
      </c>
      <c r="AX499" s="14" t="s">
        <v>77</v>
      </c>
      <c r="AY499" s="240" t="s">
        <v>133</v>
      </c>
    </row>
    <row r="500" s="2" customFormat="1" ht="24.15" customHeight="1">
      <c r="A500" s="39"/>
      <c r="B500" s="40"/>
      <c r="C500" s="205" t="s">
        <v>935</v>
      </c>
      <c r="D500" s="205" t="s">
        <v>135</v>
      </c>
      <c r="E500" s="206" t="s">
        <v>367</v>
      </c>
      <c r="F500" s="207" t="s">
        <v>368</v>
      </c>
      <c r="G500" s="208" t="s">
        <v>320</v>
      </c>
      <c r="H500" s="209">
        <v>7.3109999999999999</v>
      </c>
      <c r="I500" s="210"/>
      <c r="J500" s="211">
        <f>ROUND(I500*H500,2)</f>
        <v>0</v>
      </c>
      <c r="K500" s="207" t="s">
        <v>369</v>
      </c>
      <c r="L500" s="45"/>
      <c r="M500" s="212" t="s">
        <v>19</v>
      </c>
      <c r="N500" s="213" t="s">
        <v>40</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140</v>
      </c>
      <c r="AT500" s="216" t="s">
        <v>135</v>
      </c>
      <c r="AU500" s="216" t="s">
        <v>79</v>
      </c>
      <c r="AY500" s="18" t="s">
        <v>133</v>
      </c>
      <c r="BE500" s="217">
        <f>IF(N500="základní",J500,0)</f>
        <v>0</v>
      </c>
      <c r="BF500" s="217">
        <f>IF(N500="snížená",J500,0)</f>
        <v>0</v>
      </c>
      <c r="BG500" s="217">
        <f>IF(N500="zákl. přenesená",J500,0)</f>
        <v>0</v>
      </c>
      <c r="BH500" s="217">
        <f>IF(N500="sníž. přenesená",J500,0)</f>
        <v>0</v>
      </c>
      <c r="BI500" s="217">
        <f>IF(N500="nulová",J500,0)</f>
        <v>0</v>
      </c>
      <c r="BJ500" s="18" t="s">
        <v>77</v>
      </c>
      <c r="BK500" s="217">
        <f>ROUND(I500*H500,2)</f>
        <v>0</v>
      </c>
      <c r="BL500" s="18" t="s">
        <v>140</v>
      </c>
      <c r="BM500" s="216" t="s">
        <v>936</v>
      </c>
    </row>
    <row r="501" s="2" customFormat="1">
      <c r="A501" s="39"/>
      <c r="B501" s="40"/>
      <c r="C501" s="41"/>
      <c r="D501" s="241" t="s">
        <v>371</v>
      </c>
      <c r="E501" s="41"/>
      <c r="F501" s="242" t="s">
        <v>372</v>
      </c>
      <c r="G501" s="41"/>
      <c r="H501" s="41"/>
      <c r="I501" s="243"/>
      <c r="J501" s="41"/>
      <c r="K501" s="41"/>
      <c r="L501" s="45"/>
      <c r="M501" s="244"/>
      <c r="N501" s="245"/>
      <c r="O501" s="85"/>
      <c r="P501" s="85"/>
      <c r="Q501" s="85"/>
      <c r="R501" s="85"/>
      <c r="S501" s="85"/>
      <c r="T501" s="86"/>
      <c r="U501" s="39"/>
      <c r="V501" s="39"/>
      <c r="W501" s="39"/>
      <c r="X501" s="39"/>
      <c r="Y501" s="39"/>
      <c r="Z501" s="39"/>
      <c r="AA501" s="39"/>
      <c r="AB501" s="39"/>
      <c r="AC501" s="39"/>
      <c r="AD501" s="39"/>
      <c r="AE501" s="39"/>
      <c r="AT501" s="18" t="s">
        <v>371</v>
      </c>
      <c r="AU501" s="18" t="s">
        <v>79</v>
      </c>
    </row>
    <row r="502" s="13" customFormat="1">
      <c r="A502" s="13"/>
      <c r="B502" s="218"/>
      <c r="C502" s="219"/>
      <c r="D502" s="220" t="s">
        <v>142</v>
      </c>
      <c r="E502" s="221" t="s">
        <v>19</v>
      </c>
      <c r="F502" s="222" t="s">
        <v>921</v>
      </c>
      <c r="G502" s="219"/>
      <c r="H502" s="223">
        <v>7.3109999999999999</v>
      </c>
      <c r="I502" s="224"/>
      <c r="J502" s="219"/>
      <c r="K502" s="219"/>
      <c r="L502" s="225"/>
      <c r="M502" s="226"/>
      <c r="N502" s="227"/>
      <c r="O502" s="227"/>
      <c r="P502" s="227"/>
      <c r="Q502" s="227"/>
      <c r="R502" s="227"/>
      <c r="S502" s="227"/>
      <c r="T502" s="228"/>
      <c r="U502" s="13"/>
      <c r="V502" s="13"/>
      <c r="W502" s="13"/>
      <c r="X502" s="13"/>
      <c r="Y502" s="13"/>
      <c r="Z502" s="13"/>
      <c r="AA502" s="13"/>
      <c r="AB502" s="13"/>
      <c r="AC502" s="13"/>
      <c r="AD502" s="13"/>
      <c r="AE502" s="13"/>
      <c r="AT502" s="229" t="s">
        <v>142</v>
      </c>
      <c r="AU502" s="229" t="s">
        <v>79</v>
      </c>
      <c r="AV502" s="13" t="s">
        <v>79</v>
      </c>
      <c r="AW502" s="13" t="s">
        <v>31</v>
      </c>
      <c r="AX502" s="13" t="s">
        <v>69</v>
      </c>
      <c r="AY502" s="229" t="s">
        <v>133</v>
      </c>
    </row>
    <row r="503" s="14" customFormat="1">
      <c r="A503" s="14"/>
      <c r="B503" s="230"/>
      <c r="C503" s="231"/>
      <c r="D503" s="220" t="s">
        <v>142</v>
      </c>
      <c r="E503" s="232" t="s">
        <v>19</v>
      </c>
      <c r="F503" s="233" t="s">
        <v>144</v>
      </c>
      <c r="G503" s="231"/>
      <c r="H503" s="234">
        <v>7.3109999999999999</v>
      </c>
      <c r="I503" s="235"/>
      <c r="J503" s="231"/>
      <c r="K503" s="231"/>
      <c r="L503" s="236"/>
      <c r="M503" s="237"/>
      <c r="N503" s="238"/>
      <c r="O503" s="238"/>
      <c r="P503" s="238"/>
      <c r="Q503" s="238"/>
      <c r="R503" s="238"/>
      <c r="S503" s="238"/>
      <c r="T503" s="239"/>
      <c r="U503" s="14"/>
      <c r="V503" s="14"/>
      <c r="W503" s="14"/>
      <c r="X503" s="14"/>
      <c r="Y503" s="14"/>
      <c r="Z503" s="14"/>
      <c r="AA503" s="14"/>
      <c r="AB503" s="14"/>
      <c r="AC503" s="14"/>
      <c r="AD503" s="14"/>
      <c r="AE503" s="14"/>
      <c r="AT503" s="240" t="s">
        <v>142</v>
      </c>
      <c r="AU503" s="240" t="s">
        <v>79</v>
      </c>
      <c r="AV503" s="14" t="s">
        <v>140</v>
      </c>
      <c r="AW503" s="14" t="s">
        <v>31</v>
      </c>
      <c r="AX503" s="14" t="s">
        <v>77</v>
      </c>
      <c r="AY503" s="240" t="s">
        <v>133</v>
      </c>
    </row>
    <row r="504" s="2" customFormat="1" ht="24.15" customHeight="1">
      <c r="A504" s="39"/>
      <c r="B504" s="40"/>
      <c r="C504" s="205" t="s">
        <v>937</v>
      </c>
      <c r="D504" s="205" t="s">
        <v>135</v>
      </c>
      <c r="E504" s="206" t="s">
        <v>378</v>
      </c>
      <c r="F504" s="207" t="s">
        <v>379</v>
      </c>
      <c r="G504" s="208" t="s">
        <v>320</v>
      </c>
      <c r="H504" s="209">
        <v>135.54599999999999</v>
      </c>
      <c r="I504" s="210"/>
      <c r="J504" s="211">
        <f>ROUND(I504*H504,2)</f>
        <v>0</v>
      </c>
      <c r="K504" s="207" t="s">
        <v>139</v>
      </c>
      <c r="L504" s="45"/>
      <c r="M504" s="212" t="s">
        <v>19</v>
      </c>
      <c r="N504" s="213" t="s">
        <v>40</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140</v>
      </c>
      <c r="AT504" s="216" t="s">
        <v>135</v>
      </c>
      <c r="AU504" s="216" t="s">
        <v>79</v>
      </c>
      <c r="AY504" s="18" t="s">
        <v>133</v>
      </c>
      <c r="BE504" s="217">
        <f>IF(N504="základní",J504,0)</f>
        <v>0</v>
      </c>
      <c r="BF504" s="217">
        <f>IF(N504="snížená",J504,0)</f>
        <v>0</v>
      </c>
      <c r="BG504" s="217">
        <f>IF(N504="zákl. přenesená",J504,0)</f>
        <v>0</v>
      </c>
      <c r="BH504" s="217">
        <f>IF(N504="sníž. přenesená",J504,0)</f>
        <v>0</v>
      </c>
      <c r="BI504" s="217">
        <f>IF(N504="nulová",J504,0)</f>
        <v>0</v>
      </c>
      <c r="BJ504" s="18" t="s">
        <v>77</v>
      </c>
      <c r="BK504" s="217">
        <f>ROUND(I504*H504,2)</f>
        <v>0</v>
      </c>
      <c r="BL504" s="18" t="s">
        <v>140</v>
      </c>
      <c r="BM504" s="216" t="s">
        <v>938</v>
      </c>
    </row>
    <row r="505" s="13" customFormat="1">
      <c r="A505" s="13"/>
      <c r="B505" s="218"/>
      <c r="C505" s="219"/>
      <c r="D505" s="220" t="s">
        <v>142</v>
      </c>
      <c r="E505" s="221" t="s">
        <v>19</v>
      </c>
      <c r="F505" s="222" t="s">
        <v>922</v>
      </c>
      <c r="G505" s="219"/>
      <c r="H505" s="223">
        <v>135.54599999999999</v>
      </c>
      <c r="I505" s="224"/>
      <c r="J505" s="219"/>
      <c r="K505" s="219"/>
      <c r="L505" s="225"/>
      <c r="M505" s="226"/>
      <c r="N505" s="227"/>
      <c r="O505" s="227"/>
      <c r="P505" s="227"/>
      <c r="Q505" s="227"/>
      <c r="R505" s="227"/>
      <c r="S505" s="227"/>
      <c r="T505" s="228"/>
      <c r="U505" s="13"/>
      <c r="V505" s="13"/>
      <c r="W505" s="13"/>
      <c r="X505" s="13"/>
      <c r="Y505" s="13"/>
      <c r="Z505" s="13"/>
      <c r="AA505" s="13"/>
      <c r="AB505" s="13"/>
      <c r="AC505" s="13"/>
      <c r="AD505" s="13"/>
      <c r="AE505" s="13"/>
      <c r="AT505" s="229" t="s">
        <v>142</v>
      </c>
      <c r="AU505" s="229" t="s">
        <v>79</v>
      </c>
      <c r="AV505" s="13" t="s">
        <v>79</v>
      </c>
      <c r="AW505" s="13" t="s">
        <v>31</v>
      </c>
      <c r="AX505" s="13" t="s">
        <v>69</v>
      </c>
      <c r="AY505" s="229" t="s">
        <v>133</v>
      </c>
    </row>
    <row r="506" s="14" customFormat="1">
      <c r="A506" s="14"/>
      <c r="B506" s="230"/>
      <c r="C506" s="231"/>
      <c r="D506" s="220" t="s">
        <v>142</v>
      </c>
      <c r="E506" s="232" t="s">
        <v>19</v>
      </c>
      <c r="F506" s="233" t="s">
        <v>144</v>
      </c>
      <c r="G506" s="231"/>
      <c r="H506" s="234">
        <v>135.54599999999999</v>
      </c>
      <c r="I506" s="235"/>
      <c r="J506" s="231"/>
      <c r="K506" s="231"/>
      <c r="L506" s="236"/>
      <c r="M506" s="237"/>
      <c r="N506" s="238"/>
      <c r="O506" s="238"/>
      <c r="P506" s="238"/>
      <c r="Q506" s="238"/>
      <c r="R506" s="238"/>
      <c r="S506" s="238"/>
      <c r="T506" s="239"/>
      <c r="U506" s="14"/>
      <c r="V506" s="14"/>
      <c r="W506" s="14"/>
      <c r="X506" s="14"/>
      <c r="Y506" s="14"/>
      <c r="Z506" s="14"/>
      <c r="AA506" s="14"/>
      <c r="AB506" s="14"/>
      <c r="AC506" s="14"/>
      <c r="AD506" s="14"/>
      <c r="AE506" s="14"/>
      <c r="AT506" s="240" t="s">
        <v>142</v>
      </c>
      <c r="AU506" s="240" t="s">
        <v>79</v>
      </c>
      <c r="AV506" s="14" t="s">
        <v>140</v>
      </c>
      <c r="AW506" s="14" t="s">
        <v>31</v>
      </c>
      <c r="AX506" s="14" t="s">
        <v>77</v>
      </c>
      <c r="AY506" s="240" t="s">
        <v>133</v>
      </c>
    </row>
    <row r="507" s="12" customFormat="1" ht="22.8" customHeight="1">
      <c r="A507" s="12"/>
      <c r="B507" s="189"/>
      <c r="C507" s="190"/>
      <c r="D507" s="191" t="s">
        <v>68</v>
      </c>
      <c r="E507" s="203" t="s">
        <v>939</v>
      </c>
      <c r="F507" s="203" t="s">
        <v>940</v>
      </c>
      <c r="G507" s="190"/>
      <c r="H507" s="190"/>
      <c r="I507" s="193"/>
      <c r="J507" s="204">
        <f>BK507</f>
        <v>0</v>
      </c>
      <c r="K507" s="190"/>
      <c r="L507" s="195"/>
      <c r="M507" s="196"/>
      <c r="N507" s="197"/>
      <c r="O507" s="197"/>
      <c r="P507" s="198">
        <f>P508</f>
        <v>0</v>
      </c>
      <c r="Q507" s="197"/>
      <c r="R507" s="198">
        <f>R508</f>
        <v>0</v>
      </c>
      <c r="S507" s="197"/>
      <c r="T507" s="199">
        <f>T508</f>
        <v>0</v>
      </c>
      <c r="U507" s="12"/>
      <c r="V507" s="12"/>
      <c r="W507" s="12"/>
      <c r="X507" s="12"/>
      <c r="Y507" s="12"/>
      <c r="Z507" s="12"/>
      <c r="AA507" s="12"/>
      <c r="AB507" s="12"/>
      <c r="AC507" s="12"/>
      <c r="AD507" s="12"/>
      <c r="AE507" s="12"/>
      <c r="AR507" s="200" t="s">
        <v>77</v>
      </c>
      <c r="AT507" s="201" t="s">
        <v>68</v>
      </c>
      <c r="AU507" s="201" t="s">
        <v>77</v>
      </c>
      <c r="AY507" s="200" t="s">
        <v>133</v>
      </c>
      <c r="BK507" s="202">
        <f>BK508</f>
        <v>0</v>
      </c>
    </row>
    <row r="508" s="2" customFormat="1" ht="24.15" customHeight="1">
      <c r="A508" s="39"/>
      <c r="B508" s="40"/>
      <c r="C508" s="205" t="s">
        <v>941</v>
      </c>
      <c r="D508" s="205" t="s">
        <v>135</v>
      </c>
      <c r="E508" s="206" t="s">
        <v>942</v>
      </c>
      <c r="F508" s="207" t="s">
        <v>943</v>
      </c>
      <c r="G508" s="208" t="s">
        <v>320</v>
      </c>
      <c r="H508" s="209">
        <v>1333.306</v>
      </c>
      <c r="I508" s="210"/>
      <c r="J508" s="211">
        <f>ROUND(I508*H508,2)</f>
        <v>0</v>
      </c>
      <c r="K508" s="207" t="s">
        <v>139</v>
      </c>
      <c r="L508" s="45"/>
      <c r="M508" s="212" t="s">
        <v>19</v>
      </c>
      <c r="N508" s="213" t="s">
        <v>40</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140</v>
      </c>
      <c r="AT508" s="216" t="s">
        <v>135</v>
      </c>
      <c r="AU508" s="216" t="s">
        <v>79</v>
      </c>
      <c r="AY508" s="18" t="s">
        <v>133</v>
      </c>
      <c r="BE508" s="217">
        <f>IF(N508="základní",J508,0)</f>
        <v>0</v>
      </c>
      <c r="BF508" s="217">
        <f>IF(N508="snížená",J508,0)</f>
        <v>0</v>
      </c>
      <c r="BG508" s="217">
        <f>IF(N508="zákl. přenesená",J508,0)</f>
        <v>0</v>
      </c>
      <c r="BH508" s="217">
        <f>IF(N508="sníž. přenesená",J508,0)</f>
        <v>0</v>
      </c>
      <c r="BI508" s="217">
        <f>IF(N508="nulová",J508,0)</f>
        <v>0</v>
      </c>
      <c r="BJ508" s="18" t="s">
        <v>77</v>
      </c>
      <c r="BK508" s="217">
        <f>ROUND(I508*H508,2)</f>
        <v>0</v>
      </c>
      <c r="BL508" s="18" t="s">
        <v>140</v>
      </c>
      <c r="BM508" s="216" t="s">
        <v>944</v>
      </c>
    </row>
    <row r="509" s="12" customFormat="1" ht="25.92" customHeight="1">
      <c r="A509" s="12"/>
      <c r="B509" s="189"/>
      <c r="C509" s="190"/>
      <c r="D509" s="191" t="s">
        <v>68</v>
      </c>
      <c r="E509" s="192" t="s">
        <v>945</v>
      </c>
      <c r="F509" s="192" t="s">
        <v>946</v>
      </c>
      <c r="G509" s="190"/>
      <c r="H509" s="190"/>
      <c r="I509" s="193"/>
      <c r="J509" s="194">
        <f>BK509</f>
        <v>0</v>
      </c>
      <c r="K509" s="190"/>
      <c r="L509" s="195"/>
      <c r="M509" s="196"/>
      <c r="N509" s="197"/>
      <c r="O509" s="197"/>
      <c r="P509" s="198">
        <f>P510+P517</f>
        <v>0</v>
      </c>
      <c r="Q509" s="197"/>
      <c r="R509" s="198">
        <f>R510+R517</f>
        <v>0</v>
      </c>
      <c r="S509" s="197"/>
      <c r="T509" s="199">
        <f>T510+T517</f>
        <v>0</v>
      </c>
      <c r="U509" s="12"/>
      <c r="V509" s="12"/>
      <c r="W509" s="12"/>
      <c r="X509" s="12"/>
      <c r="Y509" s="12"/>
      <c r="Z509" s="12"/>
      <c r="AA509" s="12"/>
      <c r="AB509" s="12"/>
      <c r="AC509" s="12"/>
      <c r="AD509" s="12"/>
      <c r="AE509" s="12"/>
      <c r="AR509" s="200" t="s">
        <v>79</v>
      </c>
      <c r="AT509" s="201" t="s">
        <v>68</v>
      </c>
      <c r="AU509" s="201" t="s">
        <v>69</v>
      </c>
      <c r="AY509" s="200" t="s">
        <v>133</v>
      </c>
      <c r="BK509" s="202">
        <f>BK510+BK517</f>
        <v>0</v>
      </c>
    </row>
    <row r="510" s="12" customFormat="1" ht="22.8" customHeight="1">
      <c r="A510" s="12"/>
      <c r="B510" s="189"/>
      <c r="C510" s="190"/>
      <c r="D510" s="191" t="s">
        <v>68</v>
      </c>
      <c r="E510" s="203" t="s">
        <v>947</v>
      </c>
      <c r="F510" s="203" t="s">
        <v>948</v>
      </c>
      <c r="G510" s="190"/>
      <c r="H510" s="190"/>
      <c r="I510" s="193"/>
      <c r="J510" s="204">
        <f>BK510</f>
        <v>0</v>
      </c>
      <c r="K510" s="190"/>
      <c r="L510" s="195"/>
      <c r="M510" s="196"/>
      <c r="N510" s="197"/>
      <c r="O510" s="197"/>
      <c r="P510" s="198">
        <f>SUM(P511:P516)</f>
        <v>0</v>
      </c>
      <c r="Q510" s="197"/>
      <c r="R510" s="198">
        <f>SUM(R511:R516)</f>
        <v>0</v>
      </c>
      <c r="S510" s="197"/>
      <c r="T510" s="199">
        <f>SUM(T511:T516)</f>
        <v>0</v>
      </c>
      <c r="U510" s="12"/>
      <c r="V510" s="12"/>
      <c r="W510" s="12"/>
      <c r="X510" s="12"/>
      <c r="Y510" s="12"/>
      <c r="Z510" s="12"/>
      <c r="AA510" s="12"/>
      <c r="AB510" s="12"/>
      <c r="AC510" s="12"/>
      <c r="AD510" s="12"/>
      <c r="AE510" s="12"/>
      <c r="AR510" s="200" t="s">
        <v>79</v>
      </c>
      <c r="AT510" s="201" t="s">
        <v>68</v>
      </c>
      <c r="AU510" s="201" t="s">
        <v>77</v>
      </c>
      <c r="AY510" s="200" t="s">
        <v>133</v>
      </c>
      <c r="BK510" s="202">
        <f>SUM(BK511:BK516)</f>
        <v>0</v>
      </c>
    </row>
    <row r="511" s="2" customFormat="1" ht="16.5" customHeight="1">
      <c r="A511" s="39"/>
      <c r="B511" s="40"/>
      <c r="C511" s="205" t="s">
        <v>949</v>
      </c>
      <c r="D511" s="205" t="s">
        <v>135</v>
      </c>
      <c r="E511" s="206" t="s">
        <v>950</v>
      </c>
      <c r="F511" s="207" t="s">
        <v>951</v>
      </c>
      <c r="G511" s="208" t="s">
        <v>279</v>
      </c>
      <c r="H511" s="209">
        <v>1</v>
      </c>
      <c r="I511" s="210"/>
      <c r="J511" s="211">
        <f>ROUND(I511*H511,2)</f>
        <v>0</v>
      </c>
      <c r="K511" s="207" t="s">
        <v>139</v>
      </c>
      <c r="L511" s="45"/>
      <c r="M511" s="212" t="s">
        <v>19</v>
      </c>
      <c r="N511" s="213" t="s">
        <v>40</v>
      </c>
      <c r="O511" s="85"/>
      <c r="P511" s="214">
        <f>O511*H511</f>
        <v>0</v>
      </c>
      <c r="Q511" s="214">
        <v>0</v>
      </c>
      <c r="R511" s="214">
        <f>Q511*H511</f>
        <v>0</v>
      </c>
      <c r="S511" s="214">
        <v>0</v>
      </c>
      <c r="T511" s="215">
        <f>S511*H511</f>
        <v>0</v>
      </c>
      <c r="U511" s="39"/>
      <c r="V511" s="39"/>
      <c r="W511" s="39"/>
      <c r="X511" s="39"/>
      <c r="Y511" s="39"/>
      <c r="Z511" s="39"/>
      <c r="AA511" s="39"/>
      <c r="AB511" s="39"/>
      <c r="AC511" s="39"/>
      <c r="AD511" s="39"/>
      <c r="AE511" s="39"/>
      <c r="AR511" s="216" t="s">
        <v>217</v>
      </c>
      <c r="AT511" s="216" t="s">
        <v>135</v>
      </c>
      <c r="AU511" s="216" t="s">
        <v>79</v>
      </c>
      <c r="AY511" s="18" t="s">
        <v>133</v>
      </c>
      <c r="BE511" s="217">
        <f>IF(N511="základní",J511,0)</f>
        <v>0</v>
      </c>
      <c r="BF511" s="217">
        <f>IF(N511="snížená",J511,0)</f>
        <v>0</v>
      </c>
      <c r="BG511" s="217">
        <f>IF(N511="zákl. přenesená",J511,0)</f>
        <v>0</v>
      </c>
      <c r="BH511" s="217">
        <f>IF(N511="sníž. přenesená",J511,0)</f>
        <v>0</v>
      </c>
      <c r="BI511" s="217">
        <f>IF(N511="nulová",J511,0)</f>
        <v>0</v>
      </c>
      <c r="BJ511" s="18" t="s">
        <v>77</v>
      </c>
      <c r="BK511" s="217">
        <f>ROUND(I511*H511,2)</f>
        <v>0</v>
      </c>
      <c r="BL511" s="18" t="s">
        <v>217</v>
      </c>
      <c r="BM511" s="216" t="s">
        <v>952</v>
      </c>
    </row>
    <row r="512" s="13" customFormat="1">
      <c r="A512" s="13"/>
      <c r="B512" s="218"/>
      <c r="C512" s="219"/>
      <c r="D512" s="220" t="s">
        <v>142</v>
      </c>
      <c r="E512" s="221" t="s">
        <v>19</v>
      </c>
      <c r="F512" s="222" t="s">
        <v>953</v>
      </c>
      <c r="G512" s="219"/>
      <c r="H512" s="223">
        <v>1</v>
      </c>
      <c r="I512" s="224"/>
      <c r="J512" s="219"/>
      <c r="K512" s="219"/>
      <c r="L512" s="225"/>
      <c r="M512" s="226"/>
      <c r="N512" s="227"/>
      <c r="O512" s="227"/>
      <c r="P512" s="227"/>
      <c r="Q512" s="227"/>
      <c r="R512" s="227"/>
      <c r="S512" s="227"/>
      <c r="T512" s="228"/>
      <c r="U512" s="13"/>
      <c r="V512" s="13"/>
      <c r="W512" s="13"/>
      <c r="X512" s="13"/>
      <c r="Y512" s="13"/>
      <c r="Z512" s="13"/>
      <c r="AA512" s="13"/>
      <c r="AB512" s="13"/>
      <c r="AC512" s="13"/>
      <c r="AD512" s="13"/>
      <c r="AE512" s="13"/>
      <c r="AT512" s="229" t="s">
        <v>142</v>
      </c>
      <c r="AU512" s="229" t="s">
        <v>79</v>
      </c>
      <c r="AV512" s="13" t="s">
        <v>79</v>
      </c>
      <c r="AW512" s="13" t="s">
        <v>31</v>
      </c>
      <c r="AX512" s="13" t="s">
        <v>69</v>
      </c>
      <c r="AY512" s="229" t="s">
        <v>133</v>
      </c>
    </row>
    <row r="513" s="14" customFormat="1">
      <c r="A513" s="14"/>
      <c r="B513" s="230"/>
      <c r="C513" s="231"/>
      <c r="D513" s="220" t="s">
        <v>142</v>
      </c>
      <c r="E513" s="232" t="s">
        <v>19</v>
      </c>
      <c r="F513" s="233" t="s">
        <v>144</v>
      </c>
      <c r="G513" s="231"/>
      <c r="H513" s="234">
        <v>1</v>
      </c>
      <c r="I513" s="235"/>
      <c r="J513" s="231"/>
      <c r="K513" s="231"/>
      <c r="L513" s="236"/>
      <c r="M513" s="237"/>
      <c r="N513" s="238"/>
      <c r="O513" s="238"/>
      <c r="P513" s="238"/>
      <c r="Q513" s="238"/>
      <c r="R513" s="238"/>
      <c r="S513" s="238"/>
      <c r="T513" s="239"/>
      <c r="U513" s="14"/>
      <c r="V513" s="14"/>
      <c r="W513" s="14"/>
      <c r="X513" s="14"/>
      <c r="Y513" s="14"/>
      <c r="Z513" s="14"/>
      <c r="AA513" s="14"/>
      <c r="AB513" s="14"/>
      <c r="AC513" s="14"/>
      <c r="AD513" s="14"/>
      <c r="AE513" s="14"/>
      <c r="AT513" s="240" t="s">
        <v>142</v>
      </c>
      <c r="AU513" s="240" t="s">
        <v>79</v>
      </c>
      <c r="AV513" s="14" t="s">
        <v>140</v>
      </c>
      <c r="AW513" s="14" t="s">
        <v>31</v>
      </c>
      <c r="AX513" s="14" t="s">
        <v>77</v>
      </c>
      <c r="AY513" s="240" t="s">
        <v>133</v>
      </c>
    </row>
    <row r="514" s="2" customFormat="1" ht="16.5" customHeight="1">
      <c r="A514" s="39"/>
      <c r="B514" s="40"/>
      <c r="C514" s="205" t="s">
        <v>954</v>
      </c>
      <c r="D514" s="205" t="s">
        <v>135</v>
      </c>
      <c r="E514" s="206" t="s">
        <v>955</v>
      </c>
      <c r="F514" s="207" t="s">
        <v>956</v>
      </c>
      <c r="G514" s="208" t="s">
        <v>279</v>
      </c>
      <c r="H514" s="209">
        <v>1</v>
      </c>
      <c r="I514" s="210"/>
      <c r="J514" s="211">
        <f>ROUND(I514*H514,2)</f>
        <v>0</v>
      </c>
      <c r="K514" s="207" t="s">
        <v>139</v>
      </c>
      <c r="L514" s="45"/>
      <c r="M514" s="212" t="s">
        <v>19</v>
      </c>
      <c r="N514" s="213" t="s">
        <v>40</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217</v>
      </c>
      <c r="AT514" s="216" t="s">
        <v>135</v>
      </c>
      <c r="AU514" s="216" t="s">
        <v>79</v>
      </c>
      <c r="AY514" s="18" t="s">
        <v>133</v>
      </c>
      <c r="BE514" s="217">
        <f>IF(N514="základní",J514,0)</f>
        <v>0</v>
      </c>
      <c r="BF514" s="217">
        <f>IF(N514="snížená",J514,0)</f>
        <v>0</v>
      </c>
      <c r="BG514" s="217">
        <f>IF(N514="zákl. přenesená",J514,0)</f>
        <v>0</v>
      </c>
      <c r="BH514" s="217">
        <f>IF(N514="sníž. přenesená",J514,0)</f>
        <v>0</v>
      </c>
      <c r="BI514" s="217">
        <f>IF(N514="nulová",J514,0)</f>
        <v>0</v>
      </c>
      <c r="BJ514" s="18" t="s">
        <v>77</v>
      </c>
      <c r="BK514" s="217">
        <f>ROUND(I514*H514,2)</f>
        <v>0</v>
      </c>
      <c r="BL514" s="18" t="s">
        <v>217</v>
      </c>
      <c r="BM514" s="216" t="s">
        <v>957</v>
      </c>
    </row>
    <row r="515" s="13" customFormat="1">
      <c r="A515" s="13"/>
      <c r="B515" s="218"/>
      <c r="C515" s="219"/>
      <c r="D515" s="220" t="s">
        <v>142</v>
      </c>
      <c r="E515" s="221" t="s">
        <v>19</v>
      </c>
      <c r="F515" s="222" t="s">
        <v>958</v>
      </c>
      <c r="G515" s="219"/>
      <c r="H515" s="223">
        <v>1</v>
      </c>
      <c r="I515" s="224"/>
      <c r="J515" s="219"/>
      <c r="K515" s="219"/>
      <c r="L515" s="225"/>
      <c r="M515" s="226"/>
      <c r="N515" s="227"/>
      <c r="O515" s="227"/>
      <c r="P515" s="227"/>
      <c r="Q515" s="227"/>
      <c r="R515" s="227"/>
      <c r="S515" s="227"/>
      <c r="T515" s="228"/>
      <c r="U515" s="13"/>
      <c r="V515" s="13"/>
      <c r="W515" s="13"/>
      <c r="X515" s="13"/>
      <c r="Y515" s="13"/>
      <c r="Z515" s="13"/>
      <c r="AA515" s="13"/>
      <c r="AB515" s="13"/>
      <c r="AC515" s="13"/>
      <c r="AD515" s="13"/>
      <c r="AE515" s="13"/>
      <c r="AT515" s="229" t="s">
        <v>142</v>
      </c>
      <c r="AU515" s="229" t="s">
        <v>79</v>
      </c>
      <c r="AV515" s="13" t="s">
        <v>79</v>
      </c>
      <c r="AW515" s="13" t="s">
        <v>31</v>
      </c>
      <c r="AX515" s="13" t="s">
        <v>69</v>
      </c>
      <c r="AY515" s="229" t="s">
        <v>133</v>
      </c>
    </row>
    <row r="516" s="14" customFormat="1">
      <c r="A516" s="14"/>
      <c r="B516" s="230"/>
      <c r="C516" s="231"/>
      <c r="D516" s="220" t="s">
        <v>142</v>
      </c>
      <c r="E516" s="232" t="s">
        <v>19</v>
      </c>
      <c r="F516" s="233" t="s">
        <v>144</v>
      </c>
      <c r="G516" s="231"/>
      <c r="H516" s="234">
        <v>1</v>
      </c>
      <c r="I516" s="235"/>
      <c r="J516" s="231"/>
      <c r="K516" s="231"/>
      <c r="L516" s="236"/>
      <c r="M516" s="237"/>
      <c r="N516" s="238"/>
      <c r="O516" s="238"/>
      <c r="P516" s="238"/>
      <c r="Q516" s="238"/>
      <c r="R516" s="238"/>
      <c r="S516" s="238"/>
      <c r="T516" s="239"/>
      <c r="U516" s="14"/>
      <c r="V516" s="14"/>
      <c r="W516" s="14"/>
      <c r="X516" s="14"/>
      <c r="Y516" s="14"/>
      <c r="Z516" s="14"/>
      <c r="AA516" s="14"/>
      <c r="AB516" s="14"/>
      <c r="AC516" s="14"/>
      <c r="AD516" s="14"/>
      <c r="AE516" s="14"/>
      <c r="AT516" s="240" t="s">
        <v>142</v>
      </c>
      <c r="AU516" s="240" t="s">
        <v>79</v>
      </c>
      <c r="AV516" s="14" t="s">
        <v>140</v>
      </c>
      <c r="AW516" s="14" t="s">
        <v>31</v>
      </c>
      <c r="AX516" s="14" t="s">
        <v>77</v>
      </c>
      <c r="AY516" s="240" t="s">
        <v>133</v>
      </c>
    </row>
    <row r="517" s="12" customFormat="1" ht="22.8" customHeight="1">
      <c r="A517" s="12"/>
      <c r="B517" s="189"/>
      <c r="C517" s="190"/>
      <c r="D517" s="191" t="s">
        <v>68</v>
      </c>
      <c r="E517" s="203" t="s">
        <v>959</v>
      </c>
      <c r="F517" s="203" t="s">
        <v>960</v>
      </c>
      <c r="G517" s="190"/>
      <c r="H517" s="190"/>
      <c r="I517" s="193"/>
      <c r="J517" s="204">
        <f>BK517</f>
        <v>0</v>
      </c>
      <c r="K517" s="190"/>
      <c r="L517" s="195"/>
      <c r="M517" s="196"/>
      <c r="N517" s="197"/>
      <c r="O517" s="197"/>
      <c r="P517" s="198">
        <f>SUM(P518:P535)</f>
        <v>0</v>
      </c>
      <c r="Q517" s="197"/>
      <c r="R517" s="198">
        <f>SUM(R518:R535)</f>
        <v>0</v>
      </c>
      <c r="S517" s="197"/>
      <c r="T517" s="199">
        <f>SUM(T518:T535)</f>
        <v>0</v>
      </c>
      <c r="U517" s="12"/>
      <c r="V517" s="12"/>
      <c r="W517" s="12"/>
      <c r="X517" s="12"/>
      <c r="Y517" s="12"/>
      <c r="Z517" s="12"/>
      <c r="AA517" s="12"/>
      <c r="AB517" s="12"/>
      <c r="AC517" s="12"/>
      <c r="AD517" s="12"/>
      <c r="AE517" s="12"/>
      <c r="AR517" s="200" t="s">
        <v>79</v>
      </c>
      <c r="AT517" s="201" t="s">
        <v>68</v>
      </c>
      <c r="AU517" s="201" t="s">
        <v>77</v>
      </c>
      <c r="AY517" s="200" t="s">
        <v>133</v>
      </c>
      <c r="BK517" s="202">
        <f>SUM(BK518:BK535)</f>
        <v>0</v>
      </c>
    </row>
    <row r="518" s="2" customFormat="1" ht="16.5" customHeight="1">
      <c r="A518" s="39"/>
      <c r="B518" s="40"/>
      <c r="C518" s="205" t="s">
        <v>961</v>
      </c>
      <c r="D518" s="205" t="s">
        <v>135</v>
      </c>
      <c r="E518" s="206" t="s">
        <v>962</v>
      </c>
      <c r="F518" s="207" t="s">
        <v>963</v>
      </c>
      <c r="G518" s="208" t="s">
        <v>138</v>
      </c>
      <c r="H518" s="209">
        <v>6.4000000000000004</v>
      </c>
      <c r="I518" s="210"/>
      <c r="J518" s="211">
        <f>ROUND(I518*H518,2)</f>
        <v>0</v>
      </c>
      <c r="K518" s="207" t="s">
        <v>139</v>
      </c>
      <c r="L518" s="45"/>
      <c r="M518" s="212" t="s">
        <v>19</v>
      </c>
      <c r="N518" s="213" t="s">
        <v>40</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217</v>
      </c>
      <c r="AT518" s="216" t="s">
        <v>135</v>
      </c>
      <c r="AU518" s="216" t="s">
        <v>79</v>
      </c>
      <c r="AY518" s="18" t="s">
        <v>133</v>
      </c>
      <c r="BE518" s="217">
        <f>IF(N518="základní",J518,0)</f>
        <v>0</v>
      </c>
      <c r="BF518" s="217">
        <f>IF(N518="snížená",J518,0)</f>
        <v>0</v>
      </c>
      <c r="BG518" s="217">
        <f>IF(N518="zákl. přenesená",J518,0)</f>
        <v>0</v>
      </c>
      <c r="BH518" s="217">
        <f>IF(N518="sníž. přenesená",J518,0)</f>
        <v>0</v>
      </c>
      <c r="BI518" s="217">
        <f>IF(N518="nulová",J518,0)</f>
        <v>0</v>
      </c>
      <c r="BJ518" s="18" t="s">
        <v>77</v>
      </c>
      <c r="BK518" s="217">
        <f>ROUND(I518*H518,2)</f>
        <v>0</v>
      </c>
      <c r="BL518" s="18" t="s">
        <v>217</v>
      </c>
      <c r="BM518" s="216" t="s">
        <v>964</v>
      </c>
    </row>
    <row r="519" s="13" customFormat="1">
      <c r="A519" s="13"/>
      <c r="B519" s="218"/>
      <c r="C519" s="219"/>
      <c r="D519" s="220" t="s">
        <v>142</v>
      </c>
      <c r="E519" s="221" t="s">
        <v>19</v>
      </c>
      <c r="F519" s="222" t="s">
        <v>965</v>
      </c>
      <c r="G519" s="219"/>
      <c r="H519" s="223">
        <v>6.4000000000000004</v>
      </c>
      <c r="I519" s="224"/>
      <c r="J519" s="219"/>
      <c r="K519" s="219"/>
      <c r="L519" s="225"/>
      <c r="M519" s="226"/>
      <c r="N519" s="227"/>
      <c r="O519" s="227"/>
      <c r="P519" s="227"/>
      <c r="Q519" s="227"/>
      <c r="R519" s="227"/>
      <c r="S519" s="227"/>
      <c r="T519" s="228"/>
      <c r="U519" s="13"/>
      <c r="V519" s="13"/>
      <c r="W519" s="13"/>
      <c r="X519" s="13"/>
      <c r="Y519" s="13"/>
      <c r="Z519" s="13"/>
      <c r="AA519" s="13"/>
      <c r="AB519" s="13"/>
      <c r="AC519" s="13"/>
      <c r="AD519" s="13"/>
      <c r="AE519" s="13"/>
      <c r="AT519" s="229" t="s">
        <v>142</v>
      </c>
      <c r="AU519" s="229" t="s">
        <v>79</v>
      </c>
      <c r="AV519" s="13" t="s">
        <v>79</v>
      </c>
      <c r="AW519" s="13" t="s">
        <v>31</v>
      </c>
      <c r="AX519" s="13" t="s">
        <v>69</v>
      </c>
      <c r="AY519" s="229" t="s">
        <v>133</v>
      </c>
    </row>
    <row r="520" s="14" customFormat="1">
      <c r="A520" s="14"/>
      <c r="B520" s="230"/>
      <c r="C520" s="231"/>
      <c r="D520" s="220" t="s">
        <v>142</v>
      </c>
      <c r="E520" s="232" t="s">
        <v>19</v>
      </c>
      <c r="F520" s="233" t="s">
        <v>144</v>
      </c>
      <c r="G520" s="231"/>
      <c r="H520" s="234">
        <v>6.4000000000000004</v>
      </c>
      <c r="I520" s="235"/>
      <c r="J520" s="231"/>
      <c r="K520" s="231"/>
      <c r="L520" s="236"/>
      <c r="M520" s="237"/>
      <c r="N520" s="238"/>
      <c r="O520" s="238"/>
      <c r="P520" s="238"/>
      <c r="Q520" s="238"/>
      <c r="R520" s="238"/>
      <c r="S520" s="238"/>
      <c r="T520" s="239"/>
      <c r="U520" s="14"/>
      <c r="V520" s="14"/>
      <c r="W520" s="14"/>
      <c r="X520" s="14"/>
      <c r="Y520" s="14"/>
      <c r="Z520" s="14"/>
      <c r="AA520" s="14"/>
      <c r="AB520" s="14"/>
      <c r="AC520" s="14"/>
      <c r="AD520" s="14"/>
      <c r="AE520" s="14"/>
      <c r="AT520" s="240" t="s">
        <v>142</v>
      </c>
      <c r="AU520" s="240" t="s">
        <v>79</v>
      </c>
      <c r="AV520" s="14" t="s">
        <v>140</v>
      </c>
      <c r="AW520" s="14" t="s">
        <v>31</v>
      </c>
      <c r="AX520" s="14" t="s">
        <v>77</v>
      </c>
      <c r="AY520" s="240" t="s">
        <v>133</v>
      </c>
    </row>
    <row r="521" s="2" customFormat="1" ht="16.5" customHeight="1">
      <c r="A521" s="39"/>
      <c r="B521" s="40"/>
      <c r="C521" s="205" t="s">
        <v>966</v>
      </c>
      <c r="D521" s="205" t="s">
        <v>135</v>
      </c>
      <c r="E521" s="206" t="s">
        <v>967</v>
      </c>
      <c r="F521" s="207" t="s">
        <v>968</v>
      </c>
      <c r="G521" s="208" t="s">
        <v>138</v>
      </c>
      <c r="H521" s="209">
        <v>6.4000000000000004</v>
      </c>
      <c r="I521" s="210"/>
      <c r="J521" s="211">
        <f>ROUND(I521*H521,2)</f>
        <v>0</v>
      </c>
      <c r="K521" s="207" t="s">
        <v>139</v>
      </c>
      <c r="L521" s="45"/>
      <c r="M521" s="212" t="s">
        <v>19</v>
      </c>
      <c r="N521" s="213" t="s">
        <v>40</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217</v>
      </c>
      <c r="AT521" s="216" t="s">
        <v>135</v>
      </c>
      <c r="AU521" s="216" t="s">
        <v>79</v>
      </c>
      <c r="AY521" s="18" t="s">
        <v>133</v>
      </c>
      <c r="BE521" s="217">
        <f>IF(N521="základní",J521,0)</f>
        <v>0</v>
      </c>
      <c r="BF521" s="217">
        <f>IF(N521="snížená",J521,0)</f>
        <v>0</v>
      </c>
      <c r="BG521" s="217">
        <f>IF(N521="zákl. přenesená",J521,0)</f>
        <v>0</v>
      </c>
      <c r="BH521" s="217">
        <f>IF(N521="sníž. přenesená",J521,0)</f>
        <v>0</v>
      </c>
      <c r="BI521" s="217">
        <f>IF(N521="nulová",J521,0)</f>
        <v>0</v>
      </c>
      <c r="BJ521" s="18" t="s">
        <v>77</v>
      </c>
      <c r="BK521" s="217">
        <f>ROUND(I521*H521,2)</f>
        <v>0</v>
      </c>
      <c r="BL521" s="18" t="s">
        <v>217</v>
      </c>
      <c r="BM521" s="216" t="s">
        <v>969</v>
      </c>
    </row>
    <row r="522" s="13" customFormat="1">
      <c r="A522" s="13"/>
      <c r="B522" s="218"/>
      <c r="C522" s="219"/>
      <c r="D522" s="220" t="s">
        <v>142</v>
      </c>
      <c r="E522" s="221" t="s">
        <v>19</v>
      </c>
      <c r="F522" s="222" t="s">
        <v>965</v>
      </c>
      <c r="G522" s="219"/>
      <c r="H522" s="223">
        <v>6.4000000000000004</v>
      </c>
      <c r="I522" s="224"/>
      <c r="J522" s="219"/>
      <c r="K522" s="219"/>
      <c r="L522" s="225"/>
      <c r="M522" s="226"/>
      <c r="N522" s="227"/>
      <c r="O522" s="227"/>
      <c r="P522" s="227"/>
      <c r="Q522" s="227"/>
      <c r="R522" s="227"/>
      <c r="S522" s="227"/>
      <c r="T522" s="228"/>
      <c r="U522" s="13"/>
      <c r="V522" s="13"/>
      <c r="W522" s="13"/>
      <c r="X522" s="13"/>
      <c r="Y522" s="13"/>
      <c r="Z522" s="13"/>
      <c r="AA522" s="13"/>
      <c r="AB522" s="13"/>
      <c r="AC522" s="13"/>
      <c r="AD522" s="13"/>
      <c r="AE522" s="13"/>
      <c r="AT522" s="229" t="s">
        <v>142</v>
      </c>
      <c r="AU522" s="229" t="s">
        <v>79</v>
      </c>
      <c r="AV522" s="13" t="s">
        <v>79</v>
      </c>
      <c r="AW522" s="13" t="s">
        <v>31</v>
      </c>
      <c r="AX522" s="13" t="s">
        <v>69</v>
      </c>
      <c r="AY522" s="229" t="s">
        <v>133</v>
      </c>
    </row>
    <row r="523" s="14" customFormat="1">
      <c r="A523" s="14"/>
      <c r="B523" s="230"/>
      <c r="C523" s="231"/>
      <c r="D523" s="220" t="s">
        <v>142</v>
      </c>
      <c r="E523" s="232" t="s">
        <v>19</v>
      </c>
      <c r="F523" s="233" t="s">
        <v>144</v>
      </c>
      <c r="G523" s="231"/>
      <c r="H523" s="234">
        <v>6.4000000000000004</v>
      </c>
      <c r="I523" s="235"/>
      <c r="J523" s="231"/>
      <c r="K523" s="231"/>
      <c r="L523" s="236"/>
      <c r="M523" s="237"/>
      <c r="N523" s="238"/>
      <c r="O523" s="238"/>
      <c r="P523" s="238"/>
      <c r="Q523" s="238"/>
      <c r="R523" s="238"/>
      <c r="S523" s="238"/>
      <c r="T523" s="239"/>
      <c r="U523" s="14"/>
      <c r="V523" s="14"/>
      <c r="W523" s="14"/>
      <c r="X523" s="14"/>
      <c r="Y523" s="14"/>
      <c r="Z523" s="14"/>
      <c r="AA523" s="14"/>
      <c r="AB523" s="14"/>
      <c r="AC523" s="14"/>
      <c r="AD523" s="14"/>
      <c r="AE523" s="14"/>
      <c r="AT523" s="240" t="s">
        <v>142</v>
      </c>
      <c r="AU523" s="240" t="s">
        <v>79</v>
      </c>
      <c r="AV523" s="14" t="s">
        <v>140</v>
      </c>
      <c r="AW523" s="14" t="s">
        <v>31</v>
      </c>
      <c r="AX523" s="14" t="s">
        <v>77</v>
      </c>
      <c r="AY523" s="240" t="s">
        <v>133</v>
      </c>
    </row>
    <row r="524" s="2" customFormat="1" ht="16.5" customHeight="1">
      <c r="A524" s="39"/>
      <c r="B524" s="40"/>
      <c r="C524" s="205" t="s">
        <v>970</v>
      </c>
      <c r="D524" s="205" t="s">
        <v>135</v>
      </c>
      <c r="E524" s="206" t="s">
        <v>971</v>
      </c>
      <c r="F524" s="207" t="s">
        <v>972</v>
      </c>
      <c r="G524" s="208" t="s">
        <v>138</v>
      </c>
      <c r="H524" s="209">
        <v>6.4000000000000004</v>
      </c>
      <c r="I524" s="210"/>
      <c r="J524" s="211">
        <f>ROUND(I524*H524,2)</f>
        <v>0</v>
      </c>
      <c r="K524" s="207" t="s">
        <v>139</v>
      </c>
      <c r="L524" s="45"/>
      <c r="M524" s="212" t="s">
        <v>19</v>
      </c>
      <c r="N524" s="213" t="s">
        <v>40</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217</v>
      </c>
      <c r="AT524" s="216" t="s">
        <v>135</v>
      </c>
      <c r="AU524" s="216" t="s">
        <v>79</v>
      </c>
      <c r="AY524" s="18" t="s">
        <v>133</v>
      </c>
      <c r="BE524" s="217">
        <f>IF(N524="základní",J524,0)</f>
        <v>0</v>
      </c>
      <c r="BF524" s="217">
        <f>IF(N524="snížená",J524,0)</f>
        <v>0</v>
      </c>
      <c r="BG524" s="217">
        <f>IF(N524="zákl. přenesená",J524,0)</f>
        <v>0</v>
      </c>
      <c r="BH524" s="217">
        <f>IF(N524="sníž. přenesená",J524,0)</f>
        <v>0</v>
      </c>
      <c r="BI524" s="217">
        <f>IF(N524="nulová",J524,0)</f>
        <v>0</v>
      </c>
      <c r="BJ524" s="18" t="s">
        <v>77</v>
      </c>
      <c r="BK524" s="217">
        <f>ROUND(I524*H524,2)</f>
        <v>0</v>
      </c>
      <c r="BL524" s="18" t="s">
        <v>217</v>
      </c>
      <c r="BM524" s="216" t="s">
        <v>973</v>
      </c>
    </row>
    <row r="525" s="13" customFormat="1">
      <c r="A525" s="13"/>
      <c r="B525" s="218"/>
      <c r="C525" s="219"/>
      <c r="D525" s="220" t="s">
        <v>142</v>
      </c>
      <c r="E525" s="221" t="s">
        <v>19</v>
      </c>
      <c r="F525" s="222" t="s">
        <v>965</v>
      </c>
      <c r="G525" s="219"/>
      <c r="H525" s="223">
        <v>6.4000000000000004</v>
      </c>
      <c r="I525" s="224"/>
      <c r="J525" s="219"/>
      <c r="K525" s="219"/>
      <c r="L525" s="225"/>
      <c r="M525" s="226"/>
      <c r="N525" s="227"/>
      <c r="O525" s="227"/>
      <c r="P525" s="227"/>
      <c r="Q525" s="227"/>
      <c r="R525" s="227"/>
      <c r="S525" s="227"/>
      <c r="T525" s="228"/>
      <c r="U525" s="13"/>
      <c r="V525" s="13"/>
      <c r="W525" s="13"/>
      <c r="X525" s="13"/>
      <c r="Y525" s="13"/>
      <c r="Z525" s="13"/>
      <c r="AA525" s="13"/>
      <c r="AB525" s="13"/>
      <c r="AC525" s="13"/>
      <c r="AD525" s="13"/>
      <c r="AE525" s="13"/>
      <c r="AT525" s="229" t="s">
        <v>142</v>
      </c>
      <c r="AU525" s="229" t="s">
        <v>79</v>
      </c>
      <c r="AV525" s="13" t="s">
        <v>79</v>
      </c>
      <c r="AW525" s="13" t="s">
        <v>31</v>
      </c>
      <c r="AX525" s="13" t="s">
        <v>69</v>
      </c>
      <c r="AY525" s="229" t="s">
        <v>133</v>
      </c>
    </row>
    <row r="526" s="14" customFormat="1">
      <c r="A526" s="14"/>
      <c r="B526" s="230"/>
      <c r="C526" s="231"/>
      <c r="D526" s="220" t="s">
        <v>142</v>
      </c>
      <c r="E526" s="232" t="s">
        <v>19</v>
      </c>
      <c r="F526" s="233" t="s">
        <v>144</v>
      </c>
      <c r="G526" s="231"/>
      <c r="H526" s="234">
        <v>6.4000000000000004</v>
      </c>
      <c r="I526" s="235"/>
      <c r="J526" s="231"/>
      <c r="K526" s="231"/>
      <c r="L526" s="236"/>
      <c r="M526" s="237"/>
      <c r="N526" s="238"/>
      <c r="O526" s="238"/>
      <c r="P526" s="238"/>
      <c r="Q526" s="238"/>
      <c r="R526" s="238"/>
      <c r="S526" s="238"/>
      <c r="T526" s="239"/>
      <c r="U526" s="14"/>
      <c r="V526" s="14"/>
      <c r="W526" s="14"/>
      <c r="X526" s="14"/>
      <c r="Y526" s="14"/>
      <c r="Z526" s="14"/>
      <c r="AA526" s="14"/>
      <c r="AB526" s="14"/>
      <c r="AC526" s="14"/>
      <c r="AD526" s="14"/>
      <c r="AE526" s="14"/>
      <c r="AT526" s="240" t="s">
        <v>142</v>
      </c>
      <c r="AU526" s="240" t="s">
        <v>79</v>
      </c>
      <c r="AV526" s="14" t="s">
        <v>140</v>
      </c>
      <c r="AW526" s="14" t="s">
        <v>31</v>
      </c>
      <c r="AX526" s="14" t="s">
        <v>77</v>
      </c>
      <c r="AY526" s="240" t="s">
        <v>133</v>
      </c>
    </row>
    <row r="527" s="2" customFormat="1" ht="16.5" customHeight="1">
      <c r="A527" s="39"/>
      <c r="B527" s="40"/>
      <c r="C527" s="205" t="s">
        <v>974</v>
      </c>
      <c r="D527" s="205" t="s">
        <v>135</v>
      </c>
      <c r="E527" s="206" t="s">
        <v>975</v>
      </c>
      <c r="F527" s="207" t="s">
        <v>976</v>
      </c>
      <c r="G527" s="208" t="s">
        <v>138</v>
      </c>
      <c r="H527" s="209">
        <v>6.4000000000000004</v>
      </c>
      <c r="I527" s="210"/>
      <c r="J527" s="211">
        <f>ROUND(I527*H527,2)</f>
        <v>0</v>
      </c>
      <c r="K527" s="207" t="s">
        <v>139</v>
      </c>
      <c r="L527" s="45"/>
      <c r="M527" s="212" t="s">
        <v>19</v>
      </c>
      <c r="N527" s="213" t="s">
        <v>40</v>
      </c>
      <c r="O527" s="85"/>
      <c r="P527" s="214">
        <f>O527*H527</f>
        <v>0</v>
      </c>
      <c r="Q527" s="214">
        <v>0</v>
      </c>
      <c r="R527" s="214">
        <f>Q527*H527</f>
        <v>0</v>
      </c>
      <c r="S527" s="214">
        <v>0</v>
      </c>
      <c r="T527" s="215">
        <f>S527*H527</f>
        <v>0</v>
      </c>
      <c r="U527" s="39"/>
      <c r="V527" s="39"/>
      <c r="W527" s="39"/>
      <c r="X527" s="39"/>
      <c r="Y527" s="39"/>
      <c r="Z527" s="39"/>
      <c r="AA527" s="39"/>
      <c r="AB527" s="39"/>
      <c r="AC527" s="39"/>
      <c r="AD527" s="39"/>
      <c r="AE527" s="39"/>
      <c r="AR527" s="216" t="s">
        <v>217</v>
      </c>
      <c r="AT527" s="216" t="s">
        <v>135</v>
      </c>
      <c r="AU527" s="216" t="s">
        <v>79</v>
      </c>
      <c r="AY527" s="18" t="s">
        <v>133</v>
      </c>
      <c r="BE527" s="217">
        <f>IF(N527="základní",J527,0)</f>
        <v>0</v>
      </c>
      <c r="BF527" s="217">
        <f>IF(N527="snížená",J527,0)</f>
        <v>0</v>
      </c>
      <c r="BG527" s="217">
        <f>IF(N527="zákl. přenesená",J527,0)</f>
        <v>0</v>
      </c>
      <c r="BH527" s="217">
        <f>IF(N527="sníž. přenesená",J527,0)</f>
        <v>0</v>
      </c>
      <c r="BI527" s="217">
        <f>IF(N527="nulová",J527,0)</f>
        <v>0</v>
      </c>
      <c r="BJ527" s="18" t="s">
        <v>77</v>
      </c>
      <c r="BK527" s="217">
        <f>ROUND(I527*H527,2)</f>
        <v>0</v>
      </c>
      <c r="BL527" s="18" t="s">
        <v>217</v>
      </c>
      <c r="BM527" s="216" t="s">
        <v>977</v>
      </c>
    </row>
    <row r="528" s="13" customFormat="1">
      <c r="A528" s="13"/>
      <c r="B528" s="218"/>
      <c r="C528" s="219"/>
      <c r="D528" s="220" t="s">
        <v>142</v>
      </c>
      <c r="E528" s="221" t="s">
        <v>19</v>
      </c>
      <c r="F528" s="222" t="s">
        <v>965</v>
      </c>
      <c r="G528" s="219"/>
      <c r="H528" s="223">
        <v>6.4000000000000004</v>
      </c>
      <c r="I528" s="224"/>
      <c r="J528" s="219"/>
      <c r="K528" s="219"/>
      <c r="L528" s="225"/>
      <c r="M528" s="226"/>
      <c r="N528" s="227"/>
      <c r="O528" s="227"/>
      <c r="P528" s="227"/>
      <c r="Q528" s="227"/>
      <c r="R528" s="227"/>
      <c r="S528" s="227"/>
      <c r="T528" s="228"/>
      <c r="U528" s="13"/>
      <c r="V528" s="13"/>
      <c r="W528" s="13"/>
      <c r="X528" s="13"/>
      <c r="Y528" s="13"/>
      <c r="Z528" s="13"/>
      <c r="AA528" s="13"/>
      <c r="AB528" s="13"/>
      <c r="AC528" s="13"/>
      <c r="AD528" s="13"/>
      <c r="AE528" s="13"/>
      <c r="AT528" s="229" t="s">
        <v>142</v>
      </c>
      <c r="AU528" s="229" t="s">
        <v>79</v>
      </c>
      <c r="AV528" s="13" t="s">
        <v>79</v>
      </c>
      <c r="AW528" s="13" t="s">
        <v>31</v>
      </c>
      <c r="AX528" s="13" t="s">
        <v>69</v>
      </c>
      <c r="AY528" s="229" t="s">
        <v>133</v>
      </c>
    </row>
    <row r="529" s="14" customFormat="1">
      <c r="A529" s="14"/>
      <c r="B529" s="230"/>
      <c r="C529" s="231"/>
      <c r="D529" s="220" t="s">
        <v>142</v>
      </c>
      <c r="E529" s="232" t="s">
        <v>19</v>
      </c>
      <c r="F529" s="233" t="s">
        <v>144</v>
      </c>
      <c r="G529" s="231"/>
      <c r="H529" s="234">
        <v>6.4000000000000004</v>
      </c>
      <c r="I529" s="235"/>
      <c r="J529" s="231"/>
      <c r="K529" s="231"/>
      <c r="L529" s="236"/>
      <c r="M529" s="237"/>
      <c r="N529" s="238"/>
      <c r="O529" s="238"/>
      <c r="P529" s="238"/>
      <c r="Q529" s="238"/>
      <c r="R529" s="238"/>
      <c r="S529" s="238"/>
      <c r="T529" s="239"/>
      <c r="U529" s="14"/>
      <c r="V529" s="14"/>
      <c r="W529" s="14"/>
      <c r="X529" s="14"/>
      <c r="Y529" s="14"/>
      <c r="Z529" s="14"/>
      <c r="AA529" s="14"/>
      <c r="AB529" s="14"/>
      <c r="AC529" s="14"/>
      <c r="AD529" s="14"/>
      <c r="AE529" s="14"/>
      <c r="AT529" s="240" t="s">
        <v>142</v>
      </c>
      <c r="AU529" s="240" t="s">
        <v>79</v>
      </c>
      <c r="AV529" s="14" t="s">
        <v>140</v>
      </c>
      <c r="AW529" s="14" t="s">
        <v>31</v>
      </c>
      <c r="AX529" s="14" t="s">
        <v>77</v>
      </c>
      <c r="AY529" s="240" t="s">
        <v>133</v>
      </c>
    </row>
    <row r="530" s="2" customFormat="1" ht="16.5" customHeight="1">
      <c r="A530" s="39"/>
      <c r="B530" s="40"/>
      <c r="C530" s="205" t="s">
        <v>978</v>
      </c>
      <c r="D530" s="205" t="s">
        <v>135</v>
      </c>
      <c r="E530" s="206" t="s">
        <v>979</v>
      </c>
      <c r="F530" s="207" t="s">
        <v>980</v>
      </c>
      <c r="G530" s="208" t="s">
        <v>138</v>
      </c>
      <c r="H530" s="209">
        <v>6.4000000000000004</v>
      </c>
      <c r="I530" s="210"/>
      <c r="J530" s="211">
        <f>ROUND(I530*H530,2)</f>
        <v>0</v>
      </c>
      <c r="K530" s="207" t="s">
        <v>139</v>
      </c>
      <c r="L530" s="45"/>
      <c r="M530" s="212" t="s">
        <v>19</v>
      </c>
      <c r="N530" s="213" t="s">
        <v>40</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217</v>
      </c>
      <c r="AT530" s="216" t="s">
        <v>135</v>
      </c>
      <c r="AU530" s="216" t="s">
        <v>79</v>
      </c>
      <c r="AY530" s="18" t="s">
        <v>133</v>
      </c>
      <c r="BE530" s="217">
        <f>IF(N530="základní",J530,0)</f>
        <v>0</v>
      </c>
      <c r="BF530" s="217">
        <f>IF(N530="snížená",J530,0)</f>
        <v>0</v>
      </c>
      <c r="BG530" s="217">
        <f>IF(N530="zákl. přenesená",J530,0)</f>
        <v>0</v>
      </c>
      <c r="BH530" s="217">
        <f>IF(N530="sníž. přenesená",J530,0)</f>
        <v>0</v>
      </c>
      <c r="BI530" s="217">
        <f>IF(N530="nulová",J530,0)</f>
        <v>0</v>
      </c>
      <c r="BJ530" s="18" t="s">
        <v>77</v>
      </c>
      <c r="BK530" s="217">
        <f>ROUND(I530*H530,2)</f>
        <v>0</v>
      </c>
      <c r="BL530" s="18" t="s">
        <v>217</v>
      </c>
      <c r="BM530" s="216" t="s">
        <v>981</v>
      </c>
    </row>
    <row r="531" s="13" customFormat="1">
      <c r="A531" s="13"/>
      <c r="B531" s="218"/>
      <c r="C531" s="219"/>
      <c r="D531" s="220" t="s">
        <v>142</v>
      </c>
      <c r="E531" s="221" t="s">
        <v>19</v>
      </c>
      <c r="F531" s="222" t="s">
        <v>965</v>
      </c>
      <c r="G531" s="219"/>
      <c r="H531" s="223">
        <v>6.4000000000000004</v>
      </c>
      <c r="I531" s="224"/>
      <c r="J531" s="219"/>
      <c r="K531" s="219"/>
      <c r="L531" s="225"/>
      <c r="M531" s="226"/>
      <c r="N531" s="227"/>
      <c r="O531" s="227"/>
      <c r="P531" s="227"/>
      <c r="Q531" s="227"/>
      <c r="R531" s="227"/>
      <c r="S531" s="227"/>
      <c r="T531" s="228"/>
      <c r="U531" s="13"/>
      <c r="V531" s="13"/>
      <c r="W531" s="13"/>
      <c r="X531" s="13"/>
      <c r="Y531" s="13"/>
      <c r="Z531" s="13"/>
      <c r="AA531" s="13"/>
      <c r="AB531" s="13"/>
      <c r="AC531" s="13"/>
      <c r="AD531" s="13"/>
      <c r="AE531" s="13"/>
      <c r="AT531" s="229" t="s">
        <v>142</v>
      </c>
      <c r="AU531" s="229" t="s">
        <v>79</v>
      </c>
      <c r="AV531" s="13" t="s">
        <v>79</v>
      </c>
      <c r="AW531" s="13" t="s">
        <v>31</v>
      </c>
      <c r="AX531" s="13" t="s">
        <v>69</v>
      </c>
      <c r="AY531" s="229" t="s">
        <v>133</v>
      </c>
    </row>
    <row r="532" s="14" customFormat="1">
      <c r="A532" s="14"/>
      <c r="B532" s="230"/>
      <c r="C532" s="231"/>
      <c r="D532" s="220" t="s">
        <v>142</v>
      </c>
      <c r="E532" s="232" t="s">
        <v>19</v>
      </c>
      <c r="F532" s="233" t="s">
        <v>144</v>
      </c>
      <c r="G532" s="231"/>
      <c r="H532" s="234">
        <v>6.4000000000000004</v>
      </c>
      <c r="I532" s="235"/>
      <c r="J532" s="231"/>
      <c r="K532" s="231"/>
      <c r="L532" s="236"/>
      <c r="M532" s="237"/>
      <c r="N532" s="238"/>
      <c r="O532" s="238"/>
      <c r="P532" s="238"/>
      <c r="Q532" s="238"/>
      <c r="R532" s="238"/>
      <c r="S532" s="238"/>
      <c r="T532" s="239"/>
      <c r="U532" s="14"/>
      <c r="V532" s="14"/>
      <c r="W532" s="14"/>
      <c r="X532" s="14"/>
      <c r="Y532" s="14"/>
      <c r="Z532" s="14"/>
      <c r="AA532" s="14"/>
      <c r="AB532" s="14"/>
      <c r="AC532" s="14"/>
      <c r="AD532" s="14"/>
      <c r="AE532" s="14"/>
      <c r="AT532" s="240" t="s">
        <v>142</v>
      </c>
      <c r="AU532" s="240" t="s">
        <v>79</v>
      </c>
      <c r="AV532" s="14" t="s">
        <v>140</v>
      </c>
      <c r="AW532" s="14" t="s">
        <v>31</v>
      </c>
      <c r="AX532" s="14" t="s">
        <v>77</v>
      </c>
      <c r="AY532" s="240" t="s">
        <v>133</v>
      </c>
    </row>
    <row r="533" s="2" customFormat="1" ht="16.5" customHeight="1">
      <c r="A533" s="39"/>
      <c r="B533" s="40"/>
      <c r="C533" s="205" t="s">
        <v>982</v>
      </c>
      <c r="D533" s="205" t="s">
        <v>135</v>
      </c>
      <c r="E533" s="206" t="s">
        <v>983</v>
      </c>
      <c r="F533" s="207" t="s">
        <v>984</v>
      </c>
      <c r="G533" s="208" t="s">
        <v>230</v>
      </c>
      <c r="H533" s="209">
        <v>14.1</v>
      </c>
      <c r="I533" s="210"/>
      <c r="J533" s="211">
        <f>ROUND(I533*H533,2)</f>
        <v>0</v>
      </c>
      <c r="K533" s="207" t="s">
        <v>19</v>
      </c>
      <c r="L533" s="45"/>
      <c r="M533" s="212" t="s">
        <v>19</v>
      </c>
      <c r="N533" s="213" t="s">
        <v>40</v>
      </c>
      <c r="O533" s="85"/>
      <c r="P533" s="214">
        <f>O533*H533</f>
        <v>0</v>
      </c>
      <c r="Q533" s="214">
        <v>0</v>
      </c>
      <c r="R533" s="214">
        <f>Q533*H533</f>
        <v>0</v>
      </c>
      <c r="S533" s="214">
        <v>0</v>
      </c>
      <c r="T533" s="215">
        <f>S533*H533</f>
        <v>0</v>
      </c>
      <c r="U533" s="39"/>
      <c r="V533" s="39"/>
      <c r="W533" s="39"/>
      <c r="X533" s="39"/>
      <c r="Y533" s="39"/>
      <c r="Z533" s="39"/>
      <c r="AA533" s="39"/>
      <c r="AB533" s="39"/>
      <c r="AC533" s="39"/>
      <c r="AD533" s="39"/>
      <c r="AE533" s="39"/>
      <c r="AR533" s="216" t="s">
        <v>217</v>
      </c>
      <c r="AT533" s="216" t="s">
        <v>135</v>
      </c>
      <c r="AU533" s="216" t="s">
        <v>79</v>
      </c>
      <c r="AY533" s="18" t="s">
        <v>133</v>
      </c>
      <c r="BE533" s="217">
        <f>IF(N533="základní",J533,0)</f>
        <v>0</v>
      </c>
      <c r="BF533" s="217">
        <f>IF(N533="snížená",J533,0)</f>
        <v>0</v>
      </c>
      <c r="BG533" s="217">
        <f>IF(N533="zákl. přenesená",J533,0)</f>
        <v>0</v>
      </c>
      <c r="BH533" s="217">
        <f>IF(N533="sníž. přenesená",J533,0)</f>
        <v>0</v>
      </c>
      <c r="BI533" s="217">
        <f>IF(N533="nulová",J533,0)</f>
        <v>0</v>
      </c>
      <c r="BJ533" s="18" t="s">
        <v>77</v>
      </c>
      <c r="BK533" s="217">
        <f>ROUND(I533*H533,2)</f>
        <v>0</v>
      </c>
      <c r="BL533" s="18" t="s">
        <v>217</v>
      </c>
      <c r="BM533" s="216" t="s">
        <v>985</v>
      </c>
    </row>
    <row r="534" s="13" customFormat="1">
      <c r="A534" s="13"/>
      <c r="B534" s="218"/>
      <c r="C534" s="219"/>
      <c r="D534" s="220" t="s">
        <v>142</v>
      </c>
      <c r="E534" s="221" t="s">
        <v>19</v>
      </c>
      <c r="F534" s="222" t="s">
        <v>986</v>
      </c>
      <c r="G534" s="219"/>
      <c r="H534" s="223">
        <v>14.1</v>
      </c>
      <c r="I534" s="224"/>
      <c r="J534" s="219"/>
      <c r="K534" s="219"/>
      <c r="L534" s="225"/>
      <c r="M534" s="226"/>
      <c r="N534" s="227"/>
      <c r="O534" s="227"/>
      <c r="P534" s="227"/>
      <c r="Q534" s="227"/>
      <c r="R534" s="227"/>
      <c r="S534" s="227"/>
      <c r="T534" s="228"/>
      <c r="U534" s="13"/>
      <c r="V534" s="13"/>
      <c r="W534" s="13"/>
      <c r="X534" s="13"/>
      <c r="Y534" s="13"/>
      <c r="Z534" s="13"/>
      <c r="AA534" s="13"/>
      <c r="AB534" s="13"/>
      <c r="AC534" s="13"/>
      <c r="AD534" s="13"/>
      <c r="AE534" s="13"/>
      <c r="AT534" s="229" t="s">
        <v>142</v>
      </c>
      <c r="AU534" s="229" t="s">
        <v>79</v>
      </c>
      <c r="AV534" s="13" t="s">
        <v>79</v>
      </c>
      <c r="AW534" s="13" t="s">
        <v>31</v>
      </c>
      <c r="AX534" s="13" t="s">
        <v>69</v>
      </c>
      <c r="AY534" s="229" t="s">
        <v>133</v>
      </c>
    </row>
    <row r="535" s="14" customFormat="1">
      <c r="A535" s="14"/>
      <c r="B535" s="230"/>
      <c r="C535" s="231"/>
      <c r="D535" s="220" t="s">
        <v>142</v>
      </c>
      <c r="E535" s="232" t="s">
        <v>19</v>
      </c>
      <c r="F535" s="233" t="s">
        <v>144</v>
      </c>
      <c r="G535" s="231"/>
      <c r="H535" s="234">
        <v>14.1</v>
      </c>
      <c r="I535" s="235"/>
      <c r="J535" s="231"/>
      <c r="K535" s="231"/>
      <c r="L535" s="236"/>
      <c r="M535" s="246"/>
      <c r="N535" s="247"/>
      <c r="O535" s="247"/>
      <c r="P535" s="247"/>
      <c r="Q535" s="247"/>
      <c r="R535" s="247"/>
      <c r="S535" s="247"/>
      <c r="T535" s="248"/>
      <c r="U535" s="14"/>
      <c r="V535" s="14"/>
      <c r="W535" s="14"/>
      <c r="X535" s="14"/>
      <c r="Y535" s="14"/>
      <c r="Z535" s="14"/>
      <c r="AA535" s="14"/>
      <c r="AB535" s="14"/>
      <c r="AC535" s="14"/>
      <c r="AD535" s="14"/>
      <c r="AE535" s="14"/>
      <c r="AT535" s="240" t="s">
        <v>142</v>
      </c>
      <c r="AU535" s="240" t="s">
        <v>79</v>
      </c>
      <c r="AV535" s="14" t="s">
        <v>140</v>
      </c>
      <c r="AW535" s="14" t="s">
        <v>31</v>
      </c>
      <c r="AX535" s="14" t="s">
        <v>77</v>
      </c>
      <c r="AY535" s="240" t="s">
        <v>133</v>
      </c>
    </row>
    <row r="536" s="2" customFormat="1" ht="6.96" customHeight="1">
      <c r="A536" s="39"/>
      <c r="B536" s="60"/>
      <c r="C536" s="61"/>
      <c r="D536" s="61"/>
      <c r="E536" s="61"/>
      <c r="F536" s="61"/>
      <c r="G536" s="61"/>
      <c r="H536" s="61"/>
      <c r="I536" s="61"/>
      <c r="J536" s="61"/>
      <c r="K536" s="61"/>
      <c r="L536" s="45"/>
      <c r="M536" s="39"/>
      <c r="O536" s="39"/>
      <c r="P536" s="39"/>
      <c r="Q536" s="39"/>
      <c r="R536" s="39"/>
      <c r="S536" s="39"/>
      <c r="T536" s="39"/>
      <c r="U536" s="39"/>
      <c r="V536" s="39"/>
      <c r="W536" s="39"/>
      <c r="X536" s="39"/>
      <c r="Y536" s="39"/>
      <c r="Z536" s="39"/>
      <c r="AA536" s="39"/>
      <c r="AB536" s="39"/>
      <c r="AC536" s="39"/>
      <c r="AD536" s="39"/>
      <c r="AE536" s="39"/>
    </row>
  </sheetData>
  <sheetProtection sheet="1" autoFilter="0" formatColumns="0" formatRows="0" objects="1" scenarios="1" spinCount="100000" saltValue="SyGlrzTC0rQLHtabK/ikLH+GW4h5XRH/BhPDsMvq+K9MpWOlxw/chuUi8Kn7rbhnCvaS8hPaq3wlHx6QQW7a3Q==" hashValue="bHjYLqF4upfUcpkf5bKxyXJCMnMOIC4Gr8DzzgbGXw45Wo1v/hQlR6apAT8rQmZKgcOdx/NqSGWZZJll5mUFcQ==" algorithmName="SHA-512" password="CC35"/>
  <autoFilter ref="C90:K535"/>
  <mergeCells count="9">
    <mergeCell ref="E7:H7"/>
    <mergeCell ref="E9:H9"/>
    <mergeCell ref="E18:H18"/>
    <mergeCell ref="E27:H27"/>
    <mergeCell ref="E48:H48"/>
    <mergeCell ref="E50:H50"/>
    <mergeCell ref="E81:H81"/>
    <mergeCell ref="E83:H83"/>
    <mergeCell ref="L2:V2"/>
  </mergeCells>
  <hyperlinks>
    <hyperlink ref="F501" r:id="rId1" display="https://podminky.urs.cz/item/CS_URS_2021_01/997221645"/>
  </hyperlinks>
  <pageMargins left="0.39375" right="0.39375" top="0.39375" bottom="0.39375" header="0" footer="0"/>
  <pageSetup paperSize="9" orientation="landscape" blackAndWhite="1" fitToHeight="100"/>
  <headerFooter>
    <oddFooter>&amp;CStrana &amp;P z &amp;N</oddFooter>
  </headerFooter>
  <drawing r:id="rId2"/>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91</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987</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ROUND(J85,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ROUND((SUM(BE85:BE200)),  2)</f>
        <v>0</v>
      </c>
      <c r="G33" s="39"/>
      <c r="H33" s="39"/>
      <c r="I33" s="149">
        <v>0.20999999999999999</v>
      </c>
      <c r="J33" s="148">
        <f>ROUND(((SUM(BE85:BE200))*I33),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ROUND((SUM(BF85:BF200)),  2)</f>
        <v>0</v>
      </c>
      <c r="G34" s="39"/>
      <c r="H34" s="39"/>
      <c r="I34" s="149">
        <v>0.14999999999999999</v>
      </c>
      <c r="J34" s="148">
        <f>ROUND(((SUM(BF85:BF200))*I34),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ROUND((SUM(BG85:BG200)),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ROUND((SUM(BH85:BH200)),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ROUND((SUM(BI85:BI200)),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301 - Oprava odvodnění</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988</v>
      </c>
      <c r="E62" s="175"/>
      <c r="F62" s="175"/>
      <c r="G62" s="175"/>
      <c r="H62" s="175"/>
      <c r="I62" s="175"/>
      <c r="J62" s="176">
        <f>J126</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989</v>
      </c>
      <c r="E63" s="175"/>
      <c r="F63" s="175"/>
      <c r="G63" s="175"/>
      <c r="H63" s="175"/>
      <c r="I63" s="175"/>
      <c r="J63" s="176">
        <f>J142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445</v>
      </c>
      <c r="E64" s="175"/>
      <c r="F64" s="175"/>
      <c r="G64" s="175"/>
      <c r="H64" s="175"/>
      <c r="I64" s="175"/>
      <c r="J64" s="176">
        <f>J155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446</v>
      </c>
      <c r="E65" s="175"/>
      <c r="F65" s="175"/>
      <c r="G65" s="175"/>
      <c r="H65" s="175"/>
      <c r="I65" s="175"/>
      <c r="J65" s="176">
        <f>J198</f>
        <v>0</v>
      </c>
      <c r="K65" s="173"/>
      <c r="L65" s="177"/>
      <c r="S65" s="10"/>
      <c r="T65" s="10"/>
      <c r="U65" s="10"/>
      <c r="V65" s="10"/>
      <c r="W65" s="10"/>
      <c r="X65" s="10"/>
      <c r="Y65" s="10"/>
      <c r="Z65" s="10"/>
      <c r="AA65" s="10"/>
      <c r="AB65" s="10"/>
      <c r="AC65" s="10"/>
      <c r="AD65" s="10"/>
      <c r="AE65" s="10"/>
    </row>
    <row r="66" s="2" customFormat="1" ht="21.84"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2" customFormat="1" ht="24.96" customHeight="1">
      <c r="A72" s="39"/>
      <c r="B72" s="40"/>
      <c r="C72" s="24" t="s">
        <v>118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161" t="str">
        <f>E7</f>
        <v>Na Pláni Praha 5 č. akce 968 - změna č. 1 (kontrolní rozpo., slepý vv</v>
      </c>
      <c r="F75" s="33"/>
      <c r="G75" s="33"/>
      <c r="H75" s="33"/>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108</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6.5" customHeight="1">
      <c r="A77" s="39"/>
      <c r="B77" s="40"/>
      <c r="C77" s="41"/>
      <c r="D77" s="41"/>
      <c r="E77" s="70" t="str">
        <f>E9</f>
        <v>SO 301 - Oprava odvodnění</v>
      </c>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2" customHeight="1">
      <c r="A79" s="39"/>
      <c r="B79" s="40"/>
      <c r="C79" s="33" t="s">
        <v>21</v>
      </c>
      <c r="D79" s="41"/>
      <c r="E79" s="41"/>
      <c r="F79" s="28" t="str">
        <f>F12</f>
        <v xml:space="preserve"> </v>
      </c>
      <c r="G79" s="41"/>
      <c r="H79" s="41"/>
      <c r="I79" s="33" t="s">
        <v>23</v>
      </c>
      <c r="J79" s="73" t="str">
        <f>IF(J12="","",J12)</f>
        <v>23. 3. 2021</v>
      </c>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5.15" customHeight="1">
      <c r="A81" s="39"/>
      <c r="B81" s="40"/>
      <c r="C81" s="33" t="s">
        <v>25</v>
      </c>
      <c r="D81" s="41"/>
      <c r="E81" s="41"/>
      <c r="F81" s="28" t="str">
        <f>E15</f>
        <v xml:space="preserve"> </v>
      </c>
      <c r="G81" s="41"/>
      <c r="H81" s="41"/>
      <c r="I81" s="33" t="s">
        <v>30</v>
      </c>
      <c r="J81" s="37" t="str">
        <f>E21</f>
        <v xml:space="preserve"> </v>
      </c>
      <c r="K81" s="41"/>
      <c r="L81" s="135"/>
      <c r="S81" s="39"/>
      <c r="T81" s="39"/>
      <c r="U81" s="39"/>
      <c r="V81" s="39"/>
      <c r="W81" s="39"/>
      <c r="X81" s="39"/>
      <c r="Y81" s="39"/>
      <c r="Z81" s="39"/>
      <c r="AA81" s="39"/>
      <c r="AB81" s="39"/>
      <c r="AC81" s="39"/>
      <c r="AD81" s="39"/>
      <c r="AE81" s="39"/>
    </row>
    <row r="82" s="2" customFormat="1" ht="15.15" customHeight="1">
      <c r="A82" s="39"/>
      <c r="B82" s="40"/>
      <c r="C82" s="33" t="s">
        <v>28</v>
      </c>
      <c r="D82" s="41"/>
      <c r="E82" s="41"/>
      <c r="F82" s="28" t="str">
        <f>IF(E18="","",E18)</f>
        <v>Vyplň údaj</v>
      </c>
      <c r="G82" s="41"/>
      <c r="H82" s="41"/>
      <c r="I82" s="33" t="s">
        <v>32</v>
      </c>
      <c r="J82" s="37" t="str">
        <f>E24</f>
        <v xml:space="preserve"> </v>
      </c>
      <c r="K82" s="41"/>
      <c r="L82" s="135"/>
      <c r="S82" s="39"/>
      <c r="T82" s="39"/>
      <c r="U82" s="39"/>
      <c r="V82" s="39"/>
      <c r="W82" s="39"/>
      <c r="X82" s="39"/>
      <c r="Y82" s="39"/>
      <c r="Z82" s="39"/>
      <c r="AA82" s="39"/>
      <c r="AB82" s="39"/>
      <c r="AC82" s="39"/>
      <c r="AD82" s="39"/>
      <c r="AE82" s="39"/>
    </row>
    <row r="83" s="2" customFormat="1" ht="10.32"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11" customFormat="1" ht="29.28" customHeight="1">
      <c r="A84" s="178"/>
      <c r="B84" s="179"/>
      <c r="C84" s="180" t="s">
        <v>119</v>
      </c>
      <c r="D84" s="181" t="s">
        <v>54</v>
      </c>
      <c r="E84" s="181" t="s">
        <v>50</v>
      </c>
      <c r="F84" s="181" t="s">
        <v>51</v>
      </c>
      <c r="G84" s="181" t="s">
        <v>120</v>
      </c>
      <c r="H84" s="181" t="s">
        <v>121</v>
      </c>
      <c r="I84" s="181" t="s">
        <v>122</v>
      </c>
      <c r="J84" s="181" t="s">
        <v>112</v>
      </c>
      <c r="K84" s="182" t="s">
        <v>123</v>
      </c>
      <c r="L84" s="183"/>
      <c r="M84" s="93" t="s">
        <v>19</v>
      </c>
      <c r="N84" s="94" t="s">
        <v>39</v>
      </c>
      <c r="O84" s="94" t="s">
        <v>124</v>
      </c>
      <c r="P84" s="94" t="s">
        <v>125</v>
      </c>
      <c r="Q84" s="94" t="s">
        <v>126</v>
      </c>
      <c r="R84" s="94" t="s">
        <v>127</v>
      </c>
      <c r="S84" s="94" t="s">
        <v>128</v>
      </c>
      <c r="T84" s="95" t="s">
        <v>129</v>
      </c>
      <c r="U84" s="178"/>
      <c r="V84" s="178"/>
      <c r="W84" s="178"/>
      <c r="X84" s="178"/>
      <c r="Y84" s="178"/>
      <c r="Z84" s="178"/>
      <c r="AA84" s="178"/>
      <c r="AB84" s="178"/>
      <c r="AC84" s="178"/>
      <c r="AD84" s="178"/>
      <c r="AE84" s="178"/>
    </row>
    <row r="85" s="2" customFormat="1" ht="22.8" customHeight="1">
      <c r="A85" s="39"/>
      <c r="B85" s="40"/>
      <c r="C85" s="100" t="s">
        <v>130</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68</v>
      </c>
      <c r="AU85" s="18" t="s">
        <v>113</v>
      </c>
      <c r="BK85" s="188">
        <f>BK86</f>
        <v>0</v>
      </c>
    </row>
    <row r="86" s="12" customFormat="1" ht="25.92" customHeight="1">
      <c r="A86" s="12"/>
      <c r="B86" s="189"/>
      <c r="C86" s="190"/>
      <c r="D86" s="191" t="s">
        <v>68</v>
      </c>
      <c r="E86" s="192" t="s">
        <v>131</v>
      </c>
      <c r="F86" s="192" t="s">
        <v>132</v>
      </c>
      <c r="G86" s="190"/>
      <c r="H86" s="190"/>
      <c r="I86" s="193"/>
      <c r="J86" s="194">
        <f>BK86</f>
        <v>0</v>
      </c>
      <c r="K86" s="190"/>
      <c r="L86" s="195"/>
      <c r="M86" s="196"/>
      <c r="N86" s="197"/>
      <c r="O86" s="197"/>
      <c r="P86" s="198">
        <f>P87+P126+P142+P155+P198</f>
        <v>0</v>
      </c>
      <c r="Q86" s="197"/>
      <c r="R86" s="198">
        <f>R87+R126+R142+R155+R198</f>
        <v>0</v>
      </c>
      <c r="S86" s="197"/>
      <c r="T86" s="199">
        <f>T87+T126+T142+T155+T198</f>
        <v>0</v>
      </c>
      <c r="U86" s="12"/>
      <c r="V86" s="12"/>
      <c r="W86" s="12"/>
      <c r="X86" s="12"/>
      <c r="Y86" s="12"/>
      <c r="Z86" s="12"/>
      <c r="AA86" s="12"/>
      <c r="AB86" s="12"/>
      <c r="AC86" s="12"/>
      <c r="AD86" s="12"/>
      <c r="AE86" s="12"/>
      <c r="AR86" s="200" t="s">
        <v>77</v>
      </c>
      <c r="AT86" s="201" t="s">
        <v>68</v>
      </c>
      <c r="AU86" s="201" t="s">
        <v>69</v>
      </c>
      <c r="AY86" s="200" t="s">
        <v>133</v>
      </c>
      <c r="BK86" s="202">
        <f>BK87+BK126+BK142+BK155+BK198</f>
        <v>0</v>
      </c>
    </row>
    <row r="87" s="12" customFormat="1" ht="22.8" customHeight="1">
      <c r="A87" s="12"/>
      <c r="B87" s="189"/>
      <c r="C87" s="190"/>
      <c r="D87" s="191" t="s">
        <v>68</v>
      </c>
      <c r="E87" s="203" t="s">
        <v>77</v>
      </c>
      <c r="F87" s="203" t="s">
        <v>134</v>
      </c>
      <c r="G87" s="190"/>
      <c r="H87" s="190"/>
      <c r="I87" s="193"/>
      <c r="J87" s="204">
        <f>BK87</f>
        <v>0</v>
      </c>
      <c r="K87" s="190"/>
      <c r="L87" s="195"/>
      <c r="M87" s="196"/>
      <c r="N87" s="197"/>
      <c r="O87" s="197"/>
      <c r="P87" s="198">
        <f>SUM(P88:P125)</f>
        <v>0</v>
      </c>
      <c r="Q87" s="197"/>
      <c r="R87" s="198">
        <f>SUM(R88:R125)</f>
        <v>0</v>
      </c>
      <c r="S87" s="197"/>
      <c r="T87" s="199">
        <f>SUM(T88:T125)</f>
        <v>0</v>
      </c>
      <c r="U87" s="12"/>
      <c r="V87" s="12"/>
      <c r="W87" s="12"/>
      <c r="X87" s="12"/>
      <c r="Y87" s="12"/>
      <c r="Z87" s="12"/>
      <c r="AA87" s="12"/>
      <c r="AB87" s="12"/>
      <c r="AC87" s="12"/>
      <c r="AD87" s="12"/>
      <c r="AE87" s="12"/>
      <c r="AR87" s="200" t="s">
        <v>77</v>
      </c>
      <c r="AT87" s="201" t="s">
        <v>68</v>
      </c>
      <c r="AU87" s="201" t="s">
        <v>77</v>
      </c>
      <c r="AY87" s="200" t="s">
        <v>133</v>
      </c>
      <c r="BK87" s="202">
        <f>SUM(BK88:BK125)</f>
        <v>0</v>
      </c>
    </row>
    <row r="88" s="2" customFormat="1" ht="24.15" customHeight="1">
      <c r="A88" s="39"/>
      <c r="B88" s="40"/>
      <c r="C88" s="205" t="s">
        <v>77</v>
      </c>
      <c r="D88" s="205" t="s">
        <v>135</v>
      </c>
      <c r="E88" s="206" t="s">
        <v>990</v>
      </c>
      <c r="F88" s="207" t="s">
        <v>991</v>
      </c>
      <c r="G88" s="208" t="s">
        <v>388</v>
      </c>
      <c r="H88" s="209">
        <v>56.103000000000002</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992</v>
      </c>
    </row>
    <row r="89" s="13" customFormat="1">
      <c r="A89" s="13"/>
      <c r="B89" s="218"/>
      <c r="C89" s="219"/>
      <c r="D89" s="220" t="s">
        <v>142</v>
      </c>
      <c r="E89" s="221" t="s">
        <v>19</v>
      </c>
      <c r="F89" s="222" t="s">
        <v>993</v>
      </c>
      <c r="G89" s="219"/>
      <c r="H89" s="223">
        <v>44.942999999999998</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142</v>
      </c>
      <c r="AU89" s="229" t="s">
        <v>79</v>
      </c>
      <c r="AV89" s="13" t="s">
        <v>79</v>
      </c>
      <c r="AW89" s="13" t="s">
        <v>31</v>
      </c>
      <c r="AX89" s="13" t="s">
        <v>69</v>
      </c>
      <c r="AY89" s="229" t="s">
        <v>133</v>
      </c>
    </row>
    <row r="90" s="13" customFormat="1">
      <c r="A90" s="13"/>
      <c r="B90" s="218"/>
      <c r="C90" s="219"/>
      <c r="D90" s="220" t="s">
        <v>142</v>
      </c>
      <c r="E90" s="221" t="s">
        <v>19</v>
      </c>
      <c r="F90" s="222" t="s">
        <v>994</v>
      </c>
      <c r="G90" s="219"/>
      <c r="H90" s="223">
        <v>11.16</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142</v>
      </c>
      <c r="AU90" s="229" t="s">
        <v>79</v>
      </c>
      <c r="AV90" s="13" t="s">
        <v>79</v>
      </c>
      <c r="AW90" s="13" t="s">
        <v>31</v>
      </c>
      <c r="AX90" s="13" t="s">
        <v>69</v>
      </c>
      <c r="AY90" s="229" t="s">
        <v>133</v>
      </c>
    </row>
    <row r="91" s="14" customFormat="1">
      <c r="A91" s="14"/>
      <c r="B91" s="230"/>
      <c r="C91" s="231"/>
      <c r="D91" s="220" t="s">
        <v>142</v>
      </c>
      <c r="E91" s="232" t="s">
        <v>19</v>
      </c>
      <c r="F91" s="233" t="s">
        <v>144</v>
      </c>
      <c r="G91" s="231"/>
      <c r="H91" s="234">
        <v>56.102999999999994</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142</v>
      </c>
      <c r="AU91" s="240" t="s">
        <v>79</v>
      </c>
      <c r="AV91" s="14" t="s">
        <v>140</v>
      </c>
      <c r="AW91" s="14" t="s">
        <v>31</v>
      </c>
      <c r="AX91" s="14" t="s">
        <v>77</v>
      </c>
      <c r="AY91" s="240" t="s">
        <v>133</v>
      </c>
    </row>
    <row r="92" s="2" customFormat="1" ht="24.15" customHeight="1">
      <c r="A92" s="39"/>
      <c r="B92" s="40"/>
      <c r="C92" s="205" t="s">
        <v>79</v>
      </c>
      <c r="D92" s="205" t="s">
        <v>135</v>
      </c>
      <c r="E92" s="206" t="s">
        <v>995</v>
      </c>
      <c r="F92" s="207" t="s">
        <v>996</v>
      </c>
      <c r="G92" s="208" t="s">
        <v>388</v>
      </c>
      <c r="H92" s="209">
        <v>89.885999999999996</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997</v>
      </c>
    </row>
    <row r="93" s="13" customFormat="1">
      <c r="A93" s="13"/>
      <c r="B93" s="218"/>
      <c r="C93" s="219"/>
      <c r="D93" s="220" t="s">
        <v>142</v>
      </c>
      <c r="E93" s="221" t="s">
        <v>19</v>
      </c>
      <c r="F93" s="222" t="s">
        <v>998</v>
      </c>
      <c r="G93" s="219"/>
      <c r="H93" s="223">
        <v>89.885999999999996</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142</v>
      </c>
      <c r="AU93" s="229" t="s">
        <v>79</v>
      </c>
      <c r="AV93" s="13" t="s">
        <v>79</v>
      </c>
      <c r="AW93" s="13" t="s">
        <v>31</v>
      </c>
      <c r="AX93" s="13" t="s">
        <v>69</v>
      </c>
      <c r="AY93" s="229" t="s">
        <v>133</v>
      </c>
    </row>
    <row r="94" s="14" customFormat="1">
      <c r="A94" s="14"/>
      <c r="B94" s="230"/>
      <c r="C94" s="231"/>
      <c r="D94" s="220" t="s">
        <v>142</v>
      </c>
      <c r="E94" s="232" t="s">
        <v>19</v>
      </c>
      <c r="F94" s="233" t="s">
        <v>144</v>
      </c>
      <c r="G94" s="231"/>
      <c r="H94" s="234">
        <v>89.885999999999996</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142</v>
      </c>
      <c r="AU94" s="240" t="s">
        <v>79</v>
      </c>
      <c r="AV94" s="14" t="s">
        <v>140</v>
      </c>
      <c r="AW94" s="14" t="s">
        <v>31</v>
      </c>
      <c r="AX94" s="14" t="s">
        <v>77</v>
      </c>
      <c r="AY94" s="240" t="s">
        <v>133</v>
      </c>
    </row>
    <row r="95" s="2" customFormat="1" ht="24.15" customHeight="1">
      <c r="A95" s="39"/>
      <c r="B95" s="40"/>
      <c r="C95" s="205" t="s">
        <v>149</v>
      </c>
      <c r="D95" s="205" t="s">
        <v>135</v>
      </c>
      <c r="E95" s="206" t="s">
        <v>999</v>
      </c>
      <c r="F95" s="207" t="s">
        <v>1000</v>
      </c>
      <c r="G95" s="208" t="s">
        <v>388</v>
      </c>
      <c r="H95" s="209">
        <v>59.923999999999999</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1001</v>
      </c>
    </row>
    <row r="96" s="13" customFormat="1">
      <c r="A96" s="13"/>
      <c r="B96" s="218"/>
      <c r="C96" s="219"/>
      <c r="D96" s="220" t="s">
        <v>142</v>
      </c>
      <c r="E96" s="221" t="s">
        <v>19</v>
      </c>
      <c r="F96" s="222" t="s">
        <v>1002</v>
      </c>
      <c r="G96" s="219"/>
      <c r="H96" s="223">
        <v>59.923999999999999</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142</v>
      </c>
      <c r="AU96" s="229" t="s">
        <v>79</v>
      </c>
      <c r="AV96" s="13" t="s">
        <v>79</v>
      </c>
      <c r="AW96" s="13" t="s">
        <v>31</v>
      </c>
      <c r="AX96" s="13" t="s">
        <v>69</v>
      </c>
      <c r="AY96" s="229" t="s">
        <v>133</v>
      </c>
    </row>
    <row r="97" s="14" customFormat="1">
      <c r="A97" s="14"/>
      <c r="B97" s="230"/>
      <c r="C97" s="231"/>
      <c r="D97" s="220" t="s">
        <v>142</v>
      </c>
      <c r="E97" s="232" t="s">
        <v>19</v>
      </c>
      <c r="F97" s="233" t="s">
        <v>144</v>
      </c>
      <c r="G97" s="231"/>
      <c r="H97" s="234">
        <v>59.923999999999999</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142</v>
      </c>
      <c r="AU97" s="240" t="s">
        <v>79</v>
      </c>
      <c r="AV97" s="14" t="s">
        <v>140</v>
      </c>
      <c r="AW97" s="14" t="s">
        <v>31</v>
      </c>
      <c r="AX97" s="14" t="s">
        <v>77</v>
      </c>
      <c r="AY97" s="240" t="s">
        <v>133</v>
      </c>
    </row>
    <row r="98" s="2" customFormat="1" ht="16.5" customHeight="1">
      <c r="A98" s="39"/>
      <c r="B98" s="40"/>
      <c r="C98" s="205" t="s">
        <v>140</v>
      </c>
      <c r="D98" s="205" t="s">
        <v>135</v>
      </c>
      <c r="E98" s="206" t="s">
        <v>1003</v>
      </c>
      <c r="F98" s="207" t="s">
        <v>1004</v>
      </c>
      <c r="G98" s="208" t="s">
        <v>388</v>
      </c>
      <c r="H98" s="209">
        <v>22.32</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1005</v>
      </c>
    </row>
    <row r="99" s="13" customFormat="1">
      <c r="A99" s="13"/>
      <c r="B99" s="218"/>
      <c r="C99" s="219"/>
      <c r="D99" s="220" t="s">
        <v>142</v>
      </c>
      <c r="E99" s="221" t="s">
        <v>19</v>
      </c>
      <c r="F99" s="222" t="s">
        <v>1006</v>
      </c>
      <c r="G99" s="219"/>
      <c r="H99" s="223">
        <v>22.32</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142</v>
      </c>
      <c r="AU99" s="229" t="s">
        <v>79</v>
      </c>
      <c r="AV99" s="13" t="s">
        <v>79</v>
      </c>
      <c r="AW99" s="13" t="s">
        <v>31</v>
      </c>
      <c r="AX99" s="13" t="s">
        <v>69</v>
      </c>
      <c r="AY99" s="229" t="s">
        <v>133</v>
      </c>
    </row>
    <row r="100" s="14" customFormat="1">
      <c r="A100" s="14"/>
      <c r="B100" s="230"/>
      <c r="C100" s="231"/>
      <c r="D100" s="220" t="s">
        <v>142</v>
      </c>
      <c r="E100" s="232" t="s">
        <v>19</v>
      </c>
      <c r="F100" s="233" t="s">
        <v>144</v>
      </c>
      <c r="G100" s="231"/>
      <c r="H100" s="234">
        <v>22.32</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142</v>
      </c>
      <c r="AU100" s="240" t="s">
        <v>79</v>
      </c>
      <c r="AV100" s="14" t="s">
        <v>140</v>
      </c>
      <c r="AW100" s="14" t="s">
        <v>31</v>
      </c>
      <c r="AX100" s="14" t="s">
        <v>77</v>
      </c>
      <c r="AY100" s="240" t="s">
        <v>133</v>
      </c>
    </row>
    <row r="101" s="2" customFormat="1" ht="16.5" customHeight="1">
      <c r="A101" s="39"/>
      <c r="B101" s="40"/>
      <c r="C101" s="205" t="s">
        <v>158</v>
      </c>
      <c r="D101" s="205" t="s">
        <v>135</v>
      </c>
      <c r="E101" s="206" t="s">
        <v>1007</v>
      </c>
      <c r="F101" s="207" t="s">
        <v>1008</v>
      </c>
      <c r="G101" s="208" t="s">
        <v>388</v>
      </c>
      <c r="H101" s="209">
        <v>14.880000000000001</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1009</v>
      </c>
    </row>
    <row r="102" s="13" customFormat="1">
      <c r="A102" s="13"/>
      <c r="B102" s="218"/>
      <c r="C102" s="219"/>
      <c r="D102" s="220" t="s">
        <v>142</v>
      </c>
      <c r="E102" s="221" t="s">
        <v>19</v>
      </c>
      <c r="F102" s="222" t="s">
        <v>1010</v>
      </c>
      <c r="G102" s="219"/>
      <c r="H102" s="223">
        <v>14.880000000000001</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142</v>
      </c>
      <c r="AU102" s="229" t="s">
        <v>79</v>
      </c>
      <c r="AV102" s="13" t="s">
        <v>79</v>
      </c>
      <c r="AW102" s="13" t="s">
        <v>31</v>
      </c>
      <c r="AX102" s="13" t="s">
        <v>69</v>
      </c>
      <c r="AY102" s="229" t="s">
        <v>133</v>
      </c>
    </row>
    <row r="103" s="14" customFormat="1">
      <c r="A103" s="14"/>
      <c r="B103" s="230"/>
      <c r="C103" s="231"/>
      <c r="D103" s="220" t="s">
        <v>142</v>
      </c>
      <c r="E103" s="232" t="s">
        <v>19</v>
      </c>
      <c r="F103" s="233" t="s">
        <v>144</v>
      </c>
      <c r="G103" s="231"/>
      <c r="H103" s="234">
        <v>14.880000000000001</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142</v>
      </c>
      <c r="AU103" s="240" t="s">
        <v>79</v>
      </c>
      <c r="AV103" s="14" t="s">
        <v>140</v>
      </c>
      <c r="AW103" s="14" t="s">
        <v>31</v>
      </c>
      <c r="AX103" s="14" t="s">
        <v>77</v>
      </c>
      <c r="AY103" s="240" t="s">
        <v>133</v>
      </c>
    </row>
    <row r="104" s="2" customFormat="1" ht="21.75" customHeight="1">
      <c r="A104" s="39"/>
      <c r="B104" s="40"/>
      <c r="C104" s="205" t="s">
        <v>163</v>
      </c>
      <c r="D104" s="205" t="s">
        <v>135</v>
      </c>
      <c r="E104" s="206" t="s">
        <v>1011</v>
      </c>
      <c r="F104" s="207" t="s">
        <v>1012</v>
      </c>
      <c r="G104" s="208" t="s">
        <v>138</v>
      </c>
      <c r="H104" s="209">
        <v>262.18000000000001</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1013</v>
      </c>
    </row>
    <row r="105" s="13" customFormat="1">
      <c r="A105" s="13"/>
      <c r="B105" s="218"/>
      <c r="C105" s="219"/>
      <c r="D105" s="220" t="s">
        <v>142</v>
      </c>
      <c r="E105" s="221" t="s">
        <v>19</v>
      </c>
      <c r="F105" s="222" t="s">
        <v>1014</v>
      </c>
      <c r="G105" s="219"/>
      <c r="H105" s="223">
        <v>262.18000000000001</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142</v>
      </c>
      <c r="AU105" s="229" t="s">
        <v>79</v>
      </c>
      <c r="AV105" s="13" t="s">
        <v>79</v>
      </c>
      <c r="AW105" s="13" t="s">
        <v>31</v>
      </c>
      <c r="AX105" s="13" t="s">
        <v>69</v>
      </c>
      <c r="AY105" s="229" t="s">
        <v>133</v>
      </c>
    </row>
    <row r="106" s="14" customFormat="1">
      <c r="A106" s="14"/>
      <c r="B106" s="230"/>
      <c r="C106" s="231"/>
      <c r="D106" s="220" t="s">
        <v>142</v>
      </c>
      <c r="E106" s="232" t="s">
        <v>19</v>
      </c>
      <c r="F106" s="233" t="s">
        <v>144</v>
      </c>
      <c r="G106" s="231"/>
      <c r="H106" s="234">
        <v>262.18000000000001</v>
      </c>
      <c r="I106" s="235"/>
      <c r="J106" s="231"/>
      <c r="K106" s="231"/>
      <c r="L106" s="236"/>
      <c r="M106" s="237"/>
      <c r="N106" s="238"/>
      <c r="O106" s="238"/>
      <c r="P106" s="238"/>
      <c r="Q106" s="238"/>
      <c r="R106" s="238"/>
      <c r="S106" s="238"/>
      <c r="T106" s="239"/>
      <c r="U106" s="14"/>
      <c r="V106" s="14"/>
      <c r="W106" s="14"/>
      <c r="X106" s="14"/>
      <c r="Y106" s="14"/>
      <c r="Z106" s="14"/>
      <c r="AA106" s="14"/>
      <c r="AB106" s="14"/>
      <c r="AC106" s="14"/>
      <c r="AD106" s="14"/>
      <c r="AE106" s="14"/>
      <c r="AT106" s="240" t="s">
        <v>142</v>
      </c>
      <c r="AU106" s="240" t="s">
        <v>79</v>
      </c>
      <c r="AV106" s="14" t="s">
        <v>140</v>
      </c>
      <c r="AW106" s="14" t="s">
        <v>31</v>
      </c>
      <c r="AX106" s="14" t="s">
        <v>77</v>
      </c>
      <c r="AY106" s="240" t="s">
        <v>133</v>
      </c>
    </row>
    <row r="107" s="2" customFormat="1" ht="24.15" customHeight="1">
      <c r="A107" s="39"/>
      <c r="B107" s="40"/>
      <c r="C107" s="205" t="s">
        <v>168</v>
      </c>
      <c r="D107" s="205" t="s">
        <v>135</v>
      </c>
      <c r="E107" s="206" t="s">
        <v>1015</v>
      </c>
      <c r="F107" s="207" t="s">
        <v>1016</v>
      </c>
      <c r="G107" s="208" t="s">
        <v>138</v>
      </c>
      <c r="H107" s="209">
        <v>262.18000000000001</v>
      </c>
      <c r="I107" s="210"/>
      <c r="J107" s="211">
        <f>ROUND(I107*H107,2)</f>
        <v>0</v>
      </c>
      <c r="K107" s="207" t="s">
        <v>139</v>
      </c>
      <c r="L107" s="45"/>
      <c r="M107" s="212" t="s">
        <v>19</v>
      </c>
      <c r="N107" s="213" t="s">
        <v>40</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140</v>
      </c>
      <c r="AT107" s="216" t="s">
        <v>135</v>
      </c>
      <c r="AU107" s="216" t="s">
        <v>79</v>
      </c>
      <c r="AY107" s="18" t="s">
        <v>133</v>
      </c>
      <c r="BE107" s="217">
        <f>IF(N107="základní",J107,0)</f>
        <v>0</v>
      </c>
      <c r="BF107" s="217">
        <f>IF(N107="snížená",J107,0)</f>
        <v>0</v>
      </c>
      <c r="BG107" s="217">
        <f>IF(N107="zákl. přenesená",J107,0)</f>
        <v>0</v>
      </c>
      <c r="BH107" s="217">
        <f>IF(N107="sníž. přenesená",J107,0)</f>
        <v>0</v>
      </c>
      <c r="BI107" s="217">
        <f>IF(N107="nulová",J107,0)</f>
        <v>0</v>
      </c>
      <c r="BJ107" s="18" t="s">
        <v>77</v>
      </c>
      <c r="BK107" s="217">
        <f>ROUND(I107*H107,2)</f>
        <v>0</v>
      </c>
      <c r="BL107" s="18" t="s">
        <v>140</v>
      </c>
      <c r="BM107" s="216" t="s">
        <v>1017</v>
      </c>
    </row>
    <row r="108" s="13" customFormat="1">
      <c r="A108" s="13"/>
      <c r="B108" s="218"/>
      <c r="C108" s="219"/>
      <c r="D108" s="220" t="s">
        <v>142</v>
      </c>
      <c r="E108" s="221" t="s">
        <v>19</v>
      </c>
      <c r="F108" s="222" t="s">
        <v>1014</v>
      </c>
      <c r="G108" s="219"/>
      <c r="H108" s="223">
        <v>262.18000000000001</v>
      </c>
      <c r="I108" s="224"/>
      <c r="J108" s="219"/>
      <c r="K108" s="219"/>
      <c r="L108" s="225"/>
      <c r="M108" s="226"/>
      <c r="N108" s="227"/>
      <c r="O108" s="227"/>
      <c r="P108" s="227"/>
      <c r="Q108" s="227"/>
      <c r="R108" s="227"/>
      <c r="S108" s="227"/>
      <c r="T108" s="228"/>
      <c r="U108" s="13"/>
      <c r="V108" s="13"/>
      <c r="W108" s="13"/>
      <c r="X108" s="13"/>
      <c r="Y108" s="13"/>
      <c r="Z108" s="13"/>
      <c r="AA108" s="13"/>
      <c r="AB108" s="13"/>
      <c r="AC108" s="13"/>
      <c r="AD108" s="13"/>
      <c r="AE108" s="13"/>
      <c r="AT108" s="229" t="s">
        <v>142</v>
      </c>
      <c r="AU108" s="229" t="s">
        <v>79</v>
      </c>
      <c r="AV108" s="13" t="s">
        <v>79</v>
      </c>
      <c r="AW108" s="13" t="s">
        <v>31</v>
      </c>
      <c r="AX108" s="13" t="s">
        <v>69</v>
      </c>
      <c r="AY108" s="229" t="s">
        <v>133</v>
      </c>
    </row>
    <row r="109" s="14" customFormat="1">
      <c r="A109" s="14"/>
      <c r="B109" s="230"/>
      <c r="C109" s="231"/>
      <c r="D109" s="220" t="s">
        <v>142</v>
      </c>
      <c r="E109" s="232" t="s">
        <v>19</v>
      </c>
      <c r="F109" s="233" t="s">
        <v>144</v>
      </c>
      <c r="G109" s="231"/>
      <c r="H109" s="234">
        <v>262.18000000000001</v>
      </c>
      <c r="I109" s="235"/>
      <c r="J109" s="231"/>
      <c r="K109" s="231"/>
      <c r="L109" s="236"/>
      <c r="M109" s="237"/>
      <c r="N109" s="238"/>
      <c r="O109" s="238"/>
      <c r="P109" s="238"/>
      <c r="Q109" s="238"/>
      <c r="R109" s="238"/>
      <c r="S109" s="238"/>
      <c r="T109" s="239"/>
      <c r="U109" s="14"/>
      <c r="V109" s="14"/>
      <c r="W109" s="14"/>
      <c r="X109" s="14"/>
      <c r="Y109" s="14"/>
      <c r="Z109" s="14"/>
      <c r="AA109" s="14"/>
      <c r="AB109" s="14"/>
      <c r="AC109" s="14"/>
      <c r="AD109" s="14"/>
      <c r="AE109" s="14"/>
      <c r="AT109" s="240" t="s">
        <v>142</v>
      </c>
      <c r="AU109" s="240" t="s">
        <v>79</v>
      </c>
      <c r="AV109" s="14" t="s">
        <v>140</v>
      </c>
      <c r="AW109" s="14" t="s">
        <v>31</v>
      </c>
      <c r="AX109" s="14" t="s">
        <v>77</v>
      </c>
      <c r="AY109" s="240" t="s">
        <v>133</v>
      </c>
    </row>
    <row r="110" s="2" customFormat="1" ht="24.15" customHeight="1">
      <c r="A110" s="39"/>
      <c r="B110" s="40"/>
      <c r="C110" s="205" t="s">
        <v>175</v>
      </c>
      <c r="D110" s="205" t="s">
        <v>135</v>
      </c>
      <c r="E110" s="206" t="s">
        <v>386</v>
      </c>
      <c r="F110" s="207" t="s">
        <v>1018</v>
      </c>
      <c r="G110" s="208" t="s">
        <v>388</v>
      </c>
      <c r="H110" s="209">
        <v>112.206</v>
      </c>
      <c r="I110" s="210"/>
      <c r="J110" s="211">
        <f>ROUND(I110*H110,2)</f>
        <v>0</v>
      </c>
      <c r="K110" s="207" t="s">
        <v>19</v>
      </c>
      <c r="L110" s="45"/>
      <c r="M110" s="212" t="s">
        <v>19</v>
      </c>
      <c r="N110" s="213" t="s">
        <v>40</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140</v>
      </c>
      <c r="AT110" s="216" t="s">
        <v>135</v>
      </c>
      <c r="AU110" s="216" t="s">
        <v>79</v>
      </c>
      <c r="AY110" s="18" t="s">
        <v>133</v>
      </c>
      <c r="BE110" s="217">
        <f>IF(N110="základní",J110,0)</f>
        <v>0</v>
      </c>
      <c r="BF110" s="217">
        <f>IF(N110="snížená",J110,0)</f>
        <v>0</v>
      </c>
      <c r="BG110" s="217">
        <f>IF(N110="zákl. přenesená",J110,0)</f>
        <v>0</v>
      </c>
      <c r="BH110" s="217">
        <f>IF(N110="sníž. přenesená",J110,0)</f>
        <v>0</v>
      </c>
      <c r="BI110" s="217">
        <f>IF(N110="nulová",J110,0)</f>
        <v>0</v>
      </c>
      <c r="BJ110" s="18" t="s">
        <v>77</v>
      </c>
      <c r="BK110" s="217">
        <f>ROUND(I110*H110,2)</f>
        <v>0</v>
      </c>
      <c r="BL110" s="18" t="s">
        <v>140</v>
      </c>
      <c r="BM110" s="216" t="s">
        <v>1019</v>
      </c>
    </row>
    <row r="111" s="13" customFormat="1">
      <c r="A111" s="13"/>
      <c r="B111" s="218"/>
      <c r="C111" s="219"/>
      <c r="D111" s="220" t="s">
        <v>142</v>
      </c>
      <c r="E111" s="221" t="s">
        <v>19</v>
      </c>
      <c r="F111" s="222" t="s">
        <v>1020</v>
      </c>
      <c r="G111" s="219"/>
      <c r="H111" s="223">
        <v>112.206</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142</v>
      </c>
      <c r="AU111" s="229" t="s">
        <v>79</v>
      </c>
      <c r="AV111" s="13" t="s">
        <v>79</v>
      </c>
      <c r="AW111" s="13" t="s">
        <v>31</v>
      </c>
      <c r="AX111" s="13" t="s">
        <v>69</v>
      </c>
      <c r="AY111" s="229" t="s">
        <v>133</v>
      </c>
    </row>
    <row r="112" s="14" customFormat="1">
      <c r="A112" s="14"/>
      <c r="B112" s="230"/>
      <c r="C112" s="231"/>
      <c r="D112" s="220" t="s">
        <v>142</v>
      </c>
      <c r="E112" s="232" t="s">
        <v>19</v>
      </c>
      <c r="F112" s="233" t="s">
        <v>144</v>
      </c>
      <c r="G112" s="231"/>
      <c r="H112" s="234">
        <v>112.206</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142</v>
      </c>
      <c r="AU112" s="240" t="s">
        <v>79</v>
      </c>
      <c r="AV112" s="14" t="s">
        <v>140</v>
      </c>
      <c r="AW112" s="14" t="s">
        <v>31</v>
      </c>
      <c r="AX112" s="14" t="s">
        <v>77</v>
      </c>
      <c r="AY112" s="240" t="s">
        <v>133</v>
      </c>
    </row>
    <row r="113" s="2" customFormat="1" ht="24.15" customHeight="1">
      <c r="A113" s="39"/>
      <c r="B113" s="40"/>
      <c r="C113" s="205" t="s">
        <v>180</v>
      </c>
      <c r="D113" s="205" t="s">
        <v>135</v>
      </c>
      <c r="E113" s="206" t="s">
        <v>1021</v>
      </c>
      <c r="F113" s="207" t="s">
        <v>1022</v>
      </c>
      <c r="G113" s="208" t="s">
        <v>388</v>
      </c>
      <c r="H113" s="209">
        <v>74.804000000000002</v>
      </c>
      <c r="I113" s="210"/>
      <c r="J113" s="211">
        <f>ROUND(I113*H113,2)</f>
        <v>0</v>
      </c>
      <c r="K113" s="207" t="s">
        <v>19</v>
      </c>
      <c r="L113" s="45"/>
      <c r="M113" s="212" t="s">
        <v>19</v>
      </c>
      <c r="N113" s="213" t="s">
        <v>40</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140</v>
      </c>
      <c r="AT113" s="216" t="s">
        <v>135</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140</v>
      </c>
      <c r="BM113" s="216" t="s">
        <v>1023</v>
      </c>
    </row>
    <row r="114" s="13" customFormat="1">
      <c r="A114" s="13"/>
      <c r="B114" s="218"/>
      <c r="C114" s="219"/>
      <c r="D114" s="220" t="s">
        <v>142</v>
      </c>
      <c r="E114" s="221" t="s">
        <v>19</v>
      </c>
      <c r="F114" s="222" t="s">
        <v>1024</v>
      </c>
      <c r="G114" s="219"/>
      <c r="H114" s="223">
        <v>74.804000000000002</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142</v>
      </c>
      <c r="AU114" s="229" t="s">
        <v>79</v>
      </c>
      <c r="AV114" s="13" t="s">
        <v>79</v>
      </c>
      <c r="AW114" s="13" t="s">
        <v>31</v>
      </c>
      <c r="AX114" s="13" t="s">
        <v>69</v>
      </c>
      <c r="AY114" s="229" t="s">
        <v>133</v>
      </c>
    </row>
    <row r="115" s="14" customFormat="1">
      <c r="A115" s="14"/>
      <c r="B115" s="230"/>
      <c r="C115" s="231"/>
      <c r="D115" s="220" t="s">
        <v>142</v>
      </c>
      <c r="E115" s="232" t="s">
        <v>19</v>
      </c>
      <c r="F115" s="233" t="s">
        <v>144</v>
      </c>
      <c r="G115" s="231"/>
      <c r="H115" s="234">
        <v>74.804000000000002</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142</v>
      </c>
      <c r="AU115" s="240" t="s">
        <v>79</v>
      </c>
      <c r="AV115" s="14" t="s">
        <v>140</v>
      </c>
      <c r="AW115" s="14" t="s">
        <v>31</v>
      </c>
      <c r="AX115" s="14" t="s">
        <v>77</v>
      </c>
      <c r="AY115" s="240" t="s">
        <v>133</v>
      </c>
    </row>
    <row r="116" s="2" customFormat="1" ht="24.15" customHeight="1">
      <c r="A116" s="39"/>
      <c r="B116" s="40"/>
      <c r="C116" s="205" t="s">
        <v>187</v>
      </c>
      <c r="D116" s="205" t="s">
        <v>135</v>
      </c>
      <c r="E116" s="206" t="s">
        <v>1025</v>
      </c>
      <c r="F116" s="207" t="s">
        <v>375</v>
      </c>
      <c r="G116" s="208" t="s">
        <v>320</v>
      </c>
      <c r="H116" s="209">
        <v>336.618</v>
      </c>
      <c r="I116" s="210"/>
      <c r="J116" s="211">
        <f>ROUND(I116*H116,2)</f>
        <v>0</v>
      </c>
      <c r="K116" s="207" t="s">
        <v>139</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140</v>
      </c>
      <c r="AT116" s="216" t="s">
        <v>135</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140</v>
      </c>
      <c r="BM116" s="216" t="s">
        <v>1026</v>
      </c>
    </row>
    <row r="117" s="13" customFormat="1">
      <c r="A117" s="13"/>
      <c r="B117" s="218"/>
      <c r="C117" s="219"/>
      <c r="D117" s="220" t="s">
        <v>142</v>
      </c>
      <c r="E117" s="221" t="s">
        <v>19</v>
      </c>
      <c r="F117" s="222" t="s">
        <v>1027</v>
      </c>
      <c r="G117" s="219"/>
      <c r="H117" s="223">
        <v>336.618</v>
      </c>
      <c r="I117" s="224"/>
      <c r="J117" s="219"/>
      <c r="K117" s="219"/>
      <c r="L117" s="225"/>
      <c r="M117" s="226"/>
      <c r="N117" s="227"/>
      <c r="O117" s="227"/>
      <c r="P117" s="227"/>
      <c r="Q117" s="227"/>
      <c r="R117" s="227"/>
      <c r="S117" s="227"/>
      <c r="T117" s="228"/>
      <c r="U117" s="13"/>
      <c r="V117" s="13"/>
      <c r="W117" s="13"/>
      <c r="X117" s="13"/>
      <c r="Y117" s="13"/>
      <c r="Z117" s="13"/>
      <c r="AA117" s="13"/>
      <c r="AB117" s="13"/>
      <c r="AC117" s="13"/>
      <c r="AD117" s="13"/>
      <c r="AE117" s="13"/>
      <c r="AT117" s="229" t="s">
        <v>142</v>
      </c>
      <c r="AU117" s="229" t="s">
        <v>79</v>
      </c>
      <c r="AV117" s="13" t="s">
        <v>79</v>
      </c>
      <c r="AW117" s="13" t="s">
        <v>31</v>
      </c>
      <c r="AX117" s="13" t="s">
        <v>69</v>
      </c>
      <c r="AY117" s="229" t="s">
        <v>133</v>
      </c>
    </row>
    <row r="118" s="14" customFormat="1">
      <c r="A118" s="14"/>
      <c r="B118" s="230"/>
      <c r="C118" s="231"/>
      <c r="D118" s="220" t="s">
        <v>142</v>
      </c>
      <c r="E118" s="232" t="s">
        <v>19</v>
      </c>
      <c r="F118" s="233" t="s">
        <v>144</v>
      </c>
      <c r="G118" s="231"/>
      <c r="H118" s="234">
        <v>336.618</v>
      </c>
      <c r="I118" s="235"/>
      <c r="J118" s="231"/>
      <c r="K118" s="231"/>
      <c r="L118" s="236"/>
      <c r="M118" s="237"/>
      <c r="N118" s="238"/>
      <c r="O118" s="238"/>
      <c r="P118" s="238"/>
      <c r="Q118" s="238"/>
      <c r="R118" s="238"/>
      <c r="S118" s="238"/>
      <c r="T118" s="239"/>
      <c r="U118" s="14"/>
      <c r="V118" s="14"/>
      <c r="W118" s="14"/>
      <c r="X118" s="14"/>
      <c r="Y118" s="14"/>
      <c r="Z118" s="14"/>
      <c r="AA118" s="14"/>
      <c r="AB118" s="14"/>
      <c r="AC118" s="14"/>
      <c r="AD118" s="14"/>
      <c r="AE118" s="14"/>
      <c r="AT118" s="240" t="s">
        <v>142</v>
      </c>
      <c r="AU118" s="240" t="s">
        <v>79</v>
      </c>
      <c r="AV118" s="14" t="s">
        <v>140</v>
      </c>
      <c r="AW118" s="14" t="s">
        <v>31</v>
      </c>
      <c r="AX118" s="14" t="s">
        <v>77</v>
      </c>
      <c r="AY118" s="240" t="s">
        <v>133</v>
      </c>
    </row>
    <row r="119" s="2" customFormat="1" ht="24.15" customHeight="1">
      <c r="A119" s="39"/>
      <c r="B119" s="40"/>
      <c r="C119" s="205" t="s">
        <v>193</v>
      </c>
      <c r="D119" s="205" t="s">
        <v>135</v>
      </c>
      <c r="E119" s="206" t="s">
        <v>483</v>
      </c>
      <c r="F119" s="207" t="s">
        <v>484</v>
      </c>
      <c r="G119" s="208" t="s">
        <v>388</v>
      </c>
      <c r="H119" s="209">
        <v>152.43100000000001</v>
      </c>
      <c r="I119" s="210"/>
      <c r="J119" s="211">
        <f>ROUND(I119*H119,2)</f>
        <v>0</v>
      </c>
      <c r="K119" s="207" t="s">
        <v>139</v>
      </c>
      <c r="L119" s="45"/>
      <c r="M119" s="212" t="s">
        <v>19</v>
      </c>
      <c r="N119" s="213" t="s">
        <v>40</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140</v>
      </c>
      <c r="AT119" s="216" t="s">
        <v>135</v>
      </c>
      <c r="AU119" s="216" t="s">
        <v>79</v>
      </c>
      <c r="AY119" s="18" t="s">
        <v>133</v>
      </c>
      <c r="BE119" s="217">
        <f>IF(N119="základní",J119,0)</f>
        <v>0</v>
      </c>
      <c r="BF119" s="217">
        <f>IF(N119="snížená",J119,0)</f>
        <v>0</v>
      </c>
      <c r="BG119" s="217">
        <f>IF(N119="zákl. přenesená",J119,0)</f>
        <v>0</v>
      </c>
      <c r="BH119" s="217">
        <f>IF(N119="sníž. přenesená",J119,0)</f>
        <v>0</v>
      </c>
      <c r="BI119" s="217">
        <f>IF(N119="nulová",J119,0)</f>
        <v>0</v>
      </c>
      <c r="BJ119" s="18" t="s">
        <v>77</v>
      </c>
      <c r="BK119" s="217">
        <f>ROUND(I119*H119,2)</f>
        <v>0</v>
      </c>
      <c r="BL119" s="18" t="s">
        <v>140</v>
      </c>
      <c r="BM119" s="216" t="s">
        <v>1028</v>
      </c>
    </row>
    <row r="120" s="13" customFormat="1">
      <c r="A120" s="13"/>
      <c r="B120" s="218"/>
      <c r="C120" s="219"/>
      <c r="D120" s="220" t="s">
        <v>142</v>
      </c>
      <c r="E120" s="221" t="s">
        <v>19</v>
      </c>
      <c r="F120" s="222" t="s">
        <v>1029</v>
      </c>
      <c r="G120" s="219"/>
      <c r="H120" s="223">
        <v>115.231</v>
      </c>
      <c r="I120" s="224"/>
      <c r="J120" s="219"/>
      <c r="K120" s="219"/>
      <c r="L120" s="225"/>
      <c r="M120" s="226"/>
      <c r="N120" s="227"/>
      <c r="O120" s="227"/>
      <c r="P120" s="227"/>
      <c r="Q120" s="227"/>
      <c r="R120" s="227"/>
      <c r="S120" s="227"/>
      <c r="T120" s="228"/>
      <c r="U120" s="13"/>
      <c r="V120" s="13"/>
      <c r="W120" s="13"/>
      <c r="X120" s="13"/>
      <c r="Y120" s="13"/>
      <c r="Z120" s="13"/>
      <c r="AA120" s="13"/>
      <c r="AB120" s="13"/>
      <c r="AC120" s="13"/>
      <c r="AD120" s="13"/>
      <c r="AE120" s="13"/>
      <c r="AT120" s="229" t="s">
        <v>142</v>
      </c>
      <c r="AU120" s="229" t="s">
        <v>79</v>
      </c>
      <c r="AV120" s="13" t="s">
        <v>79</v>
      </c>
      <c r="AW120" s="13" t="s">
        <v>31</v>
      </c>
      <c r="AX120" s="13" t="s">
        <v>69</v>
      </c>
      <c r="AY120" s="229" t="s">
        <v>133</v>
      </c>
    </row>
    <row r="121" s="13" customFormat="1">
      <c r="A121" s="13"/>
      <c r="B121" s="218"/>
      <c r="C121" s="219"/>
      <c r="D121" s="220" t="s">
        <v>142</v>
      </c>
      <c r="E121" s="221" t="s">
        <v>19</v>
      </c>
      <c r="F121" s="222" t="s">
        <v>1030</v>
      </c>
      <c r="G121" s="219"/>
      <c r="H121" s="223">
        <v>37.200000000000003</v>
      </c>
      <c r="I121" s="224"/>
      <c r="J121" s="219"/>
      <c r="K121" s="219"/>
      <c r="L121" s="225"/>
      <c r="M121" s="226"/>
      <c r="N121" s="227"/>
      <c r="O121" s="227"/>
      <c r="P121" s="227"/>
      <c r="Q121" s="227"/>
      <c r="R121" s="227"/>
      <c r="S121" s="227"/>
      <c r="T121" s="228"/>
      <c r="U121" s="13"/>
      <c r="V121" s="13"/>
      <c r="W121" s="13"/>
      <c r="X121" s="13"/>
      <c r="Y121" s="13"/>
      <c r="Z121" s="13"/>
      <c r="AA121" s="13"/>
      <c r="AB121" s="13"/>
      <c r="AC121" s="13"/>
      <c r="AD121" s="13"/>
      <c r="AE121" s="13"/>
      <c r="AT121" s="229" t="s">
        <v>142</v>
      </c>
      <c r="AU121" s="229" t="s">
        <v>79</v>
      </c>
      <c r="AV121" s="13" t="s">
        <v>79</v>
      </c>
      <c r="AW121" s="13" t="s">
        <v>31</v>
      </c>
      <c r="AX121" s="13" t="s">
        <v>69</v>
      </c>
      <c r="AY121" s="229" t="s">
        <v>133</v>
      </c>
    </row>
    <row r="122" s="14" customFormat="1">
      <c r="A122" s="14"/>
      <c r="B122" s="230"/>
      <c r="C122" s="231"/>
      <c r="D122" s="220" t="s">
        <v>142</v>
      </c>
      <c r="E122" s="232" t="s">
        <v>19</v>
      </c>
      <c r="F122" s="233" t="s">
        <v>144</v>
      </c>
      <c r="G122" s="231"/>
      <c r="H122" s="234">
        <v>152.43099999999998</v>
      </c>
      <c r="I122" s="235"/>
      <c r="J122" s="231"/>
      <c r="K122" s="231"/>
      <c r="L122" s="236"/>
      <c r="M122" s="237"/>
      <c r="N122" s="238"/>
      <c r="O122" s="238"/>
      <c r="P122" s="238"/>
      <c r="Q122" s="238"/>
      <c r="R122" s="238"/>
      <c r="S122" s="238"/>
      <c r="T122" s="239"/>
      <c r="U122" s="14"/>
      <c r="V122" s="14"/>
      <c r="W122" s="14"/>
      <c r="X122" s="14"/>
      <c r="Y122" s="14"/>
      <c r="Z122" s="14"/>
      <c r="AA122" s="14"/>
      <c r="AB122" s="14"/>
      <c r="AC122" s="14"/>
      <c r="AD122" s="14"/>
      <c r="AE122" s="14"/>
      <c r="AT122" s="240" t="s">
        <v>142</v>
      </c>
      <c r="AU122" s="240" t="s">
        <v>79</v>
      </c>
      <c r="AV122" s="14" t="s">
        <v>140</v>
      </c>
      <c r="AW122" s="14" t="s">
        <v>31</v>
      </c>
      <c r="AX122" s="14" t="s">
        <v>77</v>
      </c>
      <c r="AY122" s="240" t="s">
        <v>133</v>
      </c>
    </row>
    <row r="123" s="2" customFormat="1" ht="16.5" customHeight="1">
      <c r="A123" s="39"/>
      <c r="B123" s="40"/>
      <c r="C123" s="255" t="s">
        <v>198</v>
      </c>
      <c r="D123" s="255" t="s">
        <v>433</v>
      </c>
      <c r="E123" s="256" t="s">
        <v>1031</v>
      </c>
      <c r="F123" s="257" t="s">
        <v>1032</v>
      </c>
      <c r="G123" s="258" t="s">
        <v>320</v>
      </c>
      <c r="H123" s="259">
        <v>289.61900000000003</v>
      </c>
      <c r="I123" s="260"/>
      <c r="J123" s="261">
        <f>ROUND(I123*H123,2)</f>
        <v>0</v>
      </c>
      <c r="K123" s="257" t="s">
        <v>139</v>
      </c>
      <c r="L123" s="262"/>
      <c r="M123" s="263" t="s">
        <v>19</v>
      </c>
      <c r="N123" s="264" t="s">
        <v>40</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175</v>
      </c>
      <c r="AT123" s="216" t="s">
        <v>433</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140</v>
      </c>
      <c r="BM123" s="216" t="s">
        <v>1033</v>
      </c>
    </row>
    <row r="124" s="13" customFormat="1">
      <c r="A124" s="13"/>
      <c r="B124" s="218"/>
      <c r="C124" s="219"/>
      <c r="D124" s="220" t="s">
        <v>142</v>
      </c>
      <c r="E124" s="221" t="s">
        <v>19</v>
      </c>
      <c r="F124" s="222" t="s">
        <v>1034</v>
      </c>
      <c r="G124" s="219"/>
      <c r="H124" s="223">
        <v>289.61900000000003</v>
      </c>
      <c r="I124" s="224"/>
      <c r="J124" s="219"/>
      <c r="K124" s="219"/>
      <c r="L124" s="225"/>
      <c r="M124" s="226"/>
      <c r="N124" s="227"/>
      <c r="O124" s="227"/>
      <c r="P124" s="227"/>
      <c r="Q124" s="227"/>
      <c r="R124" s="227"/>
      <c r="S124" s="227"/>
      <c r="T124" s="228"/>
      <c r="U124" s="13"/>
      <c r="V124" s="13"/>
      <c r="W124" s="13"/>
      <c r="X124" s="13"/>
      <c r="Y124" s="13"/>
      <c r="Z124" s="13"/>
      <c r="AA124" s="13"/>
      <c r="AB124" s="13"/>
      <c r="AC124" s="13"/>
      <c r="AD124" s="13"/>
      <c r="AE124" s="13"/>
      <c r="AT124" s="229" t="s">
        <v>142</v>
      </c>
      <c r="AU124" s="229" t="s">
        <v>79</v>
      </c>
      <c r="AV124" s="13" t="s">
        <v>79</v>
      </c>
      <c r="AW124" s="13" t="s">
        <v>31</v>
      </c>
      <c r="AX124" s="13" t="s">
        <v>69</v>
      </c>
      <c r="AY124" s="229" t="s">
        <v>133</v>
      </c>
    </row>
    <row r="125" s="14" customFormat="1">
      <c r="A125" s="14"/>
      <c r="B125" s="230"/>
      <c r="C125" s="231"/>
      <c r="D125" s="220" t="s">
        <v>142</v>
      </c>
      <c r="E125" s="232" t="s">
        <v>19</v>
      </c>
      <c r="F125" s="233" t="s">
        <v>144</v>
      </c>
      <c r="G125" s="231"/>
      <c r="H125" s="234">
        <v>289.61900000000003</v>
      </c>
      <c r="I125" s="235"/>
      <c r="J125" s="231"/>
      <c r="K125" s="231"/>
      <c r="L125" s="236"/>
      <c r="M125" s="237"/>
      <c r="N125" s="238"/>
      <c r="O125" s="238"/>
      <c r="P125" s="238"/>
      <c r="Q125" s="238"/>
      <c r="R125" s="238"/>
      <c r="S125" s="238"/>
      <c r="T125" s="239"/>
      <c r="U125" s="14"/>
      <c r="V125" s="14"/>
      <c r="W125" s="14"/>
      <c r="X125" s="14"/>
      <c r="Y125" s="14"/>
      <c r="Z125" s="14"/>
      <c r="AA125" s="14"/>
      <c r="AB125" s="14"/>
      <c r="AC125" s="14"/>
      <c r="AD125" s="14"/>
      <c r="AE125" s="14"/>
      <c r="AT125" s="240" t="s">
        <v>142</v>
      </c>
      <c r="AU125" s="240" t="s">
        <v>79</v>
      </c>
      <c r="AV125" s="14" t="s">
        <v>140</v>
      </c>
      <c r="AW125" s="14" t="s">
        <v>31</v>
      </c>
      <c r="AX125" s="14" t="s">
        <v>77</v>
      </c>
      <c r="AY125" s="240" t="s">
        <v>133</v>
      </c>
    </row>
    <row r="126" s="12" customFormat="1" ht="22.8" customHeight="1">
      <c r="A126" s="12"/>
      <c r="B126" s="189"/>
      <c r="C126" s="190"/>
      <c r="D126" s="191" t="s">
        <v>68</v>
      </c>
      <c r="E126" s="203" t="s">
        <v>149</v>
      </c>
      <c r="F126" s="203" t="s">
        <v>1035</v>
      </c>
      <c r="G126" s="190"/>
      <c r="H126" s="190"/>
      <c r="I126" s="193"/>
      <c r="J126" s="204">
        <f>BK126</f>
        <v>0</v>
      </c>
      <c r="K126" s="190"/>
      <c r="L126" s="195"/>
      <c r="M126" s="196"/>
      <c r="N126" s="197"/>
      <c r="O126" s="197"/>
      <c r="P126" s="198">
        <f>SUM(P127:P141)</f>
        <v>0</v>
      </c>
      <c r="Q126" s="197"/>
      <c r="R126" s="198">
        <f>SUM(R127:R141)</f>
        <v>0</v>
      </c>
      <c r="S126" s="197"/>
      <c r="T126" s="199">
        <f>SUM(T127:T141)</f>
        <v>0</v>
      </c>
      <c r="U126" s="12"/>
      <c r="V126" s="12"/>
      <c r="W126" s="12"/>
      <c r="X126" s="12"/>
      <c r="Y126" s="12"/>
      <c r="Z126" s="12"/>
      <c r="AA126" s="12"/>
      <c r="AB126" s="12"/>
      <c r="AC126" s="12"/>
      <c r="AD126" s="12"/>
      <c r="AE126" s="12"/>
      <c r="AR126" s="200" t="s">
        <v>77</v>
      </c>
      <c r="AT126" s="201" t="s">
        <v>68</v>
      </c>
      <c r="AU126" s="201" t="s">
        <v>77</v>
      </c>
      <c r="AY126" s="200" t="s">
        <v>133</v>
      </c>
      <c r="BK126" s="202">
        <f>SUM(BK127:BK141)</f>
        <v>0</v>
      </c>
    </row>
    <row r="127" s="2" customFormat="1" ht="21.75" customHeight="1">
      <c r="A127" s="39"/>
      <c r="B127" s="40"/>
      <c r="C127" s="205" t="s">
        <v>203</v>
      </c>
      <c r="D127" s="205" t="s">
        <v>135</v>
      </c>
      <c r="E127" s="206" t="s">
        <v>1036</v>
      </c>
      <c r="F127" s="207" t="s">
        <v>1037</v>
      </c>
      <c r="G127" s="208" t="s">
        <v>279</v>
      </c>
      <c r="H127" s="209">
        <v>25</v>
      </c>
      <c r="I127" s="210"/>
      <c r="J127" s="211">
        <f>ROUND(I127*H127,2)</f>
        <v>0</v>
      </c>
      <c r="K127" s="207" t="s">
        <v>19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1038</v>
      </c>
    </row>
    <row r="128" s="13" customFormat="1">
      <c r="A128" s="13"/>
      <c r="B128" s="218"/>
      <c r="C128" s="219"/>
      <c r="D128" s="220" t="s">
        <v>142</v>
      </c>
      <c r="E128" s="221" t="s">
        <v>19</v>
      </c>
      <c r="F128" s="222" t="s">
        <v>1039</v>
      </c>
      <c r="G128" s="219"/>
      <c r="H128" s="223">
        <v>22</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142</v>
      </c>
      <c r="AU128" s="229" t="s">
        <v>79</v>
      </c>
      <c r="AV128" s="13" t="s">
        <v>79</v>
      </c>
      <c r="AW128" s="13" t="s">
        <v>31</v>
      </c>
      <c r="AX128" s="13" t="s">
        <v>69</v>
      </c>
      <c r="AY128" s="229" t="s">
        <v>133</v>
      </c>
    </row>
    <row r="129" s="13" customFormat="1">
      <c r="A129" s="13"/>
      <c r="B129" s="218"/>
      <c r="C129" s="219"/>
      <c r="D129" s="220" t="s">
        <v>142</v>
      </c>
      <c r="E129" s="221" t="s">
        <v>19</v>
      </c>
      <c r="F129" s="222" t="s">
        <v>1040</v>
      </c>
      <c r="G129" s="219"/>
      <c r="H129" s="223">
        <v>3</v>
      </c>
      <c r="I129" s="224"/>
      <c r="J129" s="219"/>
      <c r="K129" s="219"/>
      <c r="L129" s="225"/>
      <c r="M129" s="226"/>
      <c r="N129" s="227"/>
      <c r="O129" s="227"/>
      <c r="P129" s="227"/>
      <c r="Q129" s="227"/>
      <c r="R129" s="227"/>
      <c r="S129" s="227"/>
      <c r="T129" s="228"/>
      <c r="U129" s="13"/>
      <c r="V129" s="13"/>
      <c r="W129" s="13"/>
      <c r="X129" s="13"/>
      <c r="Y129" s="13"/>
      <c r="Z129" s="13"/>
      <c r="AA129" s="13"/>
      <c r="AB129" s="13"/>
      <c r="AC129" s="13"/>
      <c r="AD129" s="13"/>
      <c r="AE129" s="13"/>
      <c r="AT129" s="229" t="s">
        <v>142</v>
      </c>
      <c r="AU129" s="229" t="s">
        <v>79</v>
      </c>
      <c r="AV129" s="13" t="s">
        <v>79</v>
      </c>
      <c r="AW129" s="13" t="s">
        <v>31</v>
      </c>
      <c r="AX129" s="13" t="s">
        <v>69</v>
      </c>
      <c r="AY129" s="229" t="s">
        <v>133</v>
      </c>
    </row>
    <row r="130" s="14" customFormat="1">
      <c r="A130" s="14"/>
      <c r="B130" s="230"/>
      <c r="C130" s="231"/>
      <c r="D130" s="220" t="s">
        <v>142</v>
      </c>
      <c r="E130" s="232" t="s">
        <v>19</v>
      </c>
      <c r="F130" s="233" t="s">
        <v>144</v>
      </c>
      <c r="G130" s="231"/>
      <c r="H130" s="234">
        <v>25</v>
      </c>
      <c r="I130" s="235"/>
      <c r="J130" s="231"/>
      <c r="K130" s="231"/>
      <c r="L130" s="236"/>
      <c r="M130" s="237"/>
      <c r="N130" s="238"/>
      <c r="O130" s="238"/>
      <c r="P130" s="238"/>
      <c r="Q130" s="238"/>
      <c r="R130" s="238"/>
      <c r="S130" s="238"/>
      <c r="T130" s="239"/>
      <c r="U130" s="14"/>
      <c r="V130" s="14"/>
      <c r="W130" s="14"/>
      <c r="X130" s="14"/>
      <c r="Y130" s="14"/>
      <c r="Z130" s="14"/>
      <c r="AA130" s="14"/>
      <c r="AB130" s="14"/>
      <c r="AC130" s="14"/>
      <c r="AD130" s="14"/>
      <c r="AE130" s="14"/>
      <c r="AT130" s="240" t="s">
        <v>142</v>
      </c>
      <c r="AU130" s="240" t="s">
        <v>79</v>
      </c>
      <c r="AV130" s="14" t="s">
        <v>140</v>
      </c>
      <c r="AW130" s="14" t="s">
        <v>31</v>
      </c>
      <c r="AX130" s="14" t="s">
        <v>77</v>
      </c>
      <c r="AY130" s="240" t="s">
        <v>133</v>
      </c>
    </row>
    <row r="131" s="2" customFormat="1" ht="16.5" customHeight="1">
      <c r="A131" s="39"/>
      <c r="B131" s="40"/>
      <c r="C131" s="205" t="s">
        <v>208</v>
      </c>
      <c r="D131" s="205" t="s">
        <v>135</v>
      </c>
      <c r="E131" s="206" t="s">
        <v>1041</v>
      </c>
      <c r="F131" s="207" t="s">
        <v>1042</v>
      </c>
      <c r="G131" s="208" t="s">
        <v>279</v>
      </c>
      <c r="H131" s="209">
        <v>1</v>
      </c>
      <c r="I131" s="210"/>
      <c r="J131" s="211">
        <f>ROUND(I131*H131,2)</f>
        <v>0</v>
      </c>
      <c r="K131" s="207" t="s">
        <v>19</v>
      </c>
      <c r="L131" s="45"/>
      <c r="M131" s="212" t="s">
        <v>19</v>
      </c>
      <c r="N131" s="213" t="s">
        <v>40</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140</v>
      </c>
      <c r="AT131" s="216" t="s">
        <v>135</v>
      </c>
      <c r="AU131" s="216" t="s">
        <v>79</v>
      </c>
      <c r="AY131" s="18" t="s">
        <v>133</v>
      </c>
      <c r="BE131" s="217">
        <f>IF(N131="základní",J131,0)</f>
        <v>0</v>
      </c>
      <c r="BF131" s="217">
        <f>IF(N131="snížená",J131,0)</f>
        <v>0</v>
      </c>
      <c r="BG131" s="217">
        <f>IF(N131="zákl. přenesená",J131,0)</f>
        <v>0</v>
      </c>
      <c r="BH131" s="217">
        <f>IF(N131="sníž. přenesená",J131,0)</f>
        <v>0</v>
      </c>
      <c r="BI131" s="217">
        <f>IF(N131="nulová",J131,0)</f>
        <v>0</v>
      </c>
      <c r="BJ131" s="18" t="s">
        <v>77</v>
      </c>
      <c r="BK131" s="217">
        <f>ROUND(I131*H131,2)</f>
        <v>0</v>
      </c>
      <c r="BL131" s="18" t="s">
        <v>140</v>
      </c>
      <c r="BM131" s="216" t="s">
        <v>1043</v>
      </c>
    </row>
    <row r="132" s="13" customFormat="1">
      <c r="A132" s="13"/>
      <c r="B132" s="218"/>
      <c r="C132" s="219"/>
      <c r="D132" s="220" t="s">
        <v>142</v>
      </c>
      <c r="E132" s="221" t="s">
        <v>19</v>
      </c>
      <c r="F132" s="222" t="s">
        <v>1044</v>
      </c>
      <c r="G132" s="219"/>
      <c r="H132" s="223">
        <v>1</v>
      </c>
      <c r="I132" s="224"/>
      <c r="J132" s="219"/>
      <c r="K132" s="219"/>
      <c r="L132" s="225"/>
      <c r="M132" s="226"/>
      <c r="N132" s="227"/>
      <c r="O132" s="227"/>
      <c r="P132" s="227"/>
      <c r="Q132" s="227"/>
      <c r="R132" s="227"/>
      <c r="S132" s="227"/>
      <c r="T132" s="228"/>
      <c r="U132" s="13"/>
      <c r="V132" s="13"/>
      <c r="W132" s="13"/>
      <c r="X132" s="13"/>
      <c r="Y132" s="13"/>
      <c r="Z132" s="13"/>
      <c r="AA132" s="13"/>
      <c r="AB132" s="13"/>
      <c r="AC132" s="13"/>
      <c r="AD132" s="13"/>
      <c r="AE132" s="13"/>
      <c r="AT132" s="229" t="s">
        <v>142</v>
      </c>
      <c r="AU132" s="229" t="s">
        <v>79</v>
      </c>
      <c r="AV132" s="13" t="s">
        <v>79</v>
      </c>
      <c r="AW132" s="13" t="s">
        <v>31</v>
      </c>
      <c r="AX132" s="13" t="s">
        <v>69</v>
      </c>
      <c r="AY132" s="229" t="s">
        <v>133</v>
      </c>
    </row>
    <row r="133" s="14" customFormat="1">
      <c r="A133" s="14"/>
      <c r="B133" s="230"/>
      <c r="C133" s="231"/>
      <c r="D133" s="220" t="s">
        <v>142</v>
      </c>
      <c r="E133" s="232" t="s">
        <v>19</v>
      </c>
      <c r="F133" s="233" t="s">
        <v>144</v>
      </c>
      <c r="G133" s="231"/>
      <c r="H133" s="234">
        <v>1</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142</v>
      </c>
      <c r="AU133" s="240" t="s">
        <v>79</v>
      </c>
      <c r="AV133" s="14" t="s">
        <v>140</v>
      </c>
      <c r="AW133" s="14" t="s">
        <v>31</v>
      </c>
      <c r="AX133" s="14" t="s">
        <v>77</v>
      </c>
      <c r="AY133" s="240" t="s">
        <v>133</v>
      </c>
    </row>
    <row r="134" s="2" customFormat="1" ht="21.75" customHeight="1">
      <c r="A134" s="39"/>
      <c r="B134" s="40"/>
      <c r="C134" s="205" t="s">
        <v>8</v>
      </c>
      <c r="D134" s="205" t="s">
        <v>135</v>
      </c>
      <c r="E134" s="206" t="s">
        <v>1045</v>
      </c>
      <c r="F134" s="207" t="s">
        <v>1046</v>
      </c>
      <c r="G134" s="208" t="s">
        <v>230</v>
      </c>
      <c r="H134" s="209">
        <v>30</v>
      </c>
      <c r="I134" s="210"/>
      <c r="J134" s="211">
        <f>ROUND(I134*H134,2)</f>
        <v>0</v>
      </c>
      <c r="K134" s="207" t="s">
        <v>19</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140</v>
      </c>
      <c r="AT134" s="216" t="s">
        <v>135</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140</v>
      </c>
      <c r="BM134" s="216" t="s">
        <v>1047</v>
      </c>
    </row>
    <row r="135" s="13" customFormat="1">
      <c r="A135" s="13"/>
      <c r="B135" s="218"/>
      <c r="C135" s="219"/>
      <c r="D135" s="220" t="s">
        <v>142</v>
      </c>
      <c r="E135" s="221" t="s">
        <v>19</v>
      </c>
      <c r="F135" s="222" t="s">
        <v>1048</v>
      </c>
      <c r="G135" s="219"/>
      <c r="H135" s="223">
        <v>30</v>
      </c>
      <c r="I135" s="224"/>
      <c r="J135" s="219"/>
      <c r="K135" s="219"/>
      <c r="L135" s="225"/>
      <c r="M135" s="226"/>
      <c r="N135" s="227"/>
      <c r="O135" s="227"/>
      <c r="P135" s="227"/>
      <c r="Q135" s="227"/>
      <c r="R135" s="227"/>
      <c r="S135" s="227"/>
      <c r="T135" s="228"/>
      <c r="U135" s="13"/>
      <c r="V135" s="13"/>
      <c r="W135" s="13"/>
      <c r="X135" s="13"/>
      <c r="Y135" s="13"/>
      <c r="Z135" s="13"/>
      <c r="AA135" s="13"/>
      <c r="AB135" s="13"/>
      <c r="AC135" s="13"/>
      <c r="AD135" s="13"/>
      <c r="AE135" s="13"/>
      <c r="AT135" s="229" t="s">
        <v>142</v>
      </c>
      <c r="AU135" s="229" t="s">
        <v>79</v>
      </c>
      <c r="AV135" s="13" t="s">
        <v>79</v>
      </c>
      <c r="AW135" s="13" t="s">
        <v>31</v>
      </c>
      <c r="AX135" s="13" t="s">
        <v>69</v>
      </c>
      <c r="AY135" s="229" t="s">
        <v>133</v>
      </c>
    </row>
    <row r="136" s="14" customFormat="1">
      <c r="A136" s="14"/>
      <c r="B136" s="230"/>
      <c r="C136" s="231"/>
      <c r="D136" s="220" t="s">
        <v>142</v>
      </c>
      <c r="E136" s="232" t="s">
        <v>19</v>
      </c>
      <c r="F136" s="233" t="s">
        <v>144</v>
      </c>
      <c r="G136" s="231"/>
      <c r="H136" s="234">
        <v>30</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142</v>
      </c>
      <c r="AU136" s="240" t="s">
        <v>79</v>
      </c>
      <c r="AV136" s="14" t="s">
        <v>140</v>
      </c>
      <c r="AW136" s="14" t="s">
        <v>31</v>
      </c>
      <c r="AX136" s="14" t="s">
        <v>77</v>
      </c>
      <c r="AY136" s="240" t="s">
        <v>133</v>
      </c>
    </row>
    <row r="137" s="2" customFormat="1" ht="16.5" customHeight="1">
      <c r="A137" s="39"/>
      <c r="B137" s="40"/>
      <c r="C137" s="205" t="s">
        <v>217</v>
      </c>
      <c r="D137" s="205" t="s">
        <v>135</v>
      </c>
      <c r="E137" s="206" t="s">
        <v>1049</v>
      </c>
      <c r="F137" s="207" t="s">
        <v>1050</v>
      </c>
      <c r="G137" s="208" t="s">
        <v>19</v>
      </c>
      <c r="H137" s="209">
        <v>5</v>
      </c>
      <c r="I137" s="210"/>
      <c r="J137" s="211">
        <f>ROUND(I137*H137,2)</f>
        <v>0</v>
      </c>
      <c r="K137" s="207" t="s">
        <v>19</v>
      </c>
      <c r="L137" s="45"/>
      <c r="M137" s="212" t="s">
        <v>19</v>
      </c>
      <c r="N137" s="213"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140</v>
      </c>
      <c r="AT137" s="216" t="s">
        <v>135</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140</v>
      </c>
      <c r="BM137" s="216" t="s">
        <v>1051</v>
      </c>
    </row>
    <row r="138" s="13" customFormat="1">
      <c r="A138" s="13"/>
      <c r="B138" s="218"/>
      <c r="C138" s="219"/>
      <c r="D138" s="220" t="s">
        <v>142</v>
      </c>
      <c r="E138" s="221" t="s">
        <v>19</v>
      </c>
      <c r="F138" s="222" t="s">
        <v>1052</v>
      </c>
      <c r="G138" s="219"/>
      <c r="H138" s="223">
        <v>3</v>
      </c>
      <c r="I138" s="224"/>
      <c r="J138" s="219"/>
      <c r="K138" s="219"/>
      <c r="L138" s="225"/>
      <c r="M138" s="226"/>
      <c r="N138" s="227"/>
      <c r="O138" s="227"/>
      <c r="P138" s="227"/>
      <c r="Q138" s="227"/>
      <c r="R138" s="227"/>
      <c r="S138" s="227"/>
      <c r="T138" s="228"/>
      <c r="U138" s="13"/>
      <c r="V138" s="13"/>
      <c r="W138" s="13"/>
      <c r="X138" s="13"/>
      <c r="Y138" s="13"/>
      <c r="Z138" s="13"/>
      <c r="AA138" s="13"/>
      <c r="AB138" s="13"/>
      <c r="AC138" s="13"/>
      <c r="AD138" s="13"/>
      <c r="AE138" s="13"/>
      <c r="AT138" s="229" t="s">
        <v>142</v>
      </c>
      <c r="AU138" s="229" t="s">
        <v>79</v>
      </c>
      <c r="AV138" s="13" t="s">
        <v>79</v>
      </c>
      <c r="AW138" s="13" t="s">
        <v>31</v>
      </c>
      <c r="AX138" s="13" t="s">
        <v>69</v>
      </c>
      <c r="AY138" s="229" t="s">
        <v>133</v>
      </c>
    </row>
    <row r="139" s="13" customFormat="1">
      <c r="A139" s="13"/>
      <c r="B139" s="218"/>
      <c r="C139" s="219"/>
      <c r="D139" s="220" t="s">
        <v>142</v>
      </c>
      <c r="E139" s="221" t="s">
        <v>19</v>
      </c>
      <c r="F139" s="222" t="s">
        <v>1053</v>
      </c>
      <c r="G139" s="219"/>
      <c r="H139" s="223">
        <v>2</v>
      </c>
      <c r="I139" s="224"/>
      <c r="J139" s="219"/>
      <c r="K139" s="219"/>
      <c r="L139" s="225"/>
      <c r="M139" s="226"/>
      <c r="N139" s="227"/>
      <c r="O139" s="227"/>
      <c r="P139" s="227"/>
      <c r="Q139" s="227"/>
      <c r="R139" s="227"/>
      <c r="S139" s="227"/>
      <c r="T139" s="228"/>
      <c r="U139" s="13"/>
      <c r="V139" s="13"/>
      <c r="W139" s="13"/>
      <c r="X139" s="13"/>
      <c r="Y139" s="13"/>
      <c r="Z139" s="13"/>
      <c r="AA139" s="13"/>
      <c r="AB139" s="13"/>
      <c r="AC139" s="13"/>
      <c r="AD139" s="13"/>
      <c r="AE139" s="13"/>
      <c r="AT139" s="229" t="s">
        <v>142</v>
      </c>
      <c r="AU139" s="229" t="s">
        <v>79</v>
      </c>
      <c r="AV139" s="13" t="s">
        <v>79</v>
      </c>
      <c r="AW139" s="13" t="s">
        <v>31</v>
      </c>
      <c r="AX139" s="13" t="s">
        <v>69</v>
      </c>
      <c r="AY139" s="229" t="s">
        <v>133</v>
      </c>
    </row>
    <row r="140" s="14" customFormat="1">
      <c r="A140" s="14"/>
      <c r="B140" s="230"/>
      <c r="C140" s="231"/>
      <c r="D140" s="220" t="s">
        <v>142</v>
      </c>
      <c r="E140" s="232" t="s">
        <v>19</v>
      </c>
      <c r="F140" s="233" t="s">
        <v>144</v>
      </c>
      <c r="G140" s="231"/>
      <c r="H140" s="234">
        <v>5</v>
      </c>
      <c r="I140" s="235"/>
      <c r="J140" s="231"/>
      <c r="K140" s="231"/>
      <c r="L140" s="236"/>
      <c r="M140" s="237"/>
      <c r="N140" s="238"/>
      <c r="O140" s="238"/>
      <c r="P140" s="238"/>
      <c r="Q140" s="238"/>
      <c r="R140" s="238"/>
      <c r="S140" s="238"/>
      <c r="T140" s="239"/>
      <c r="U140" s="14"/>
      <c r="V140" s="14"/>
      <c r="W140" s="14"/>
      <c r="X140" s="14"/>
      <c r="Y140" s="14"/>
      <c r="Z140" s="14"/>
      <c r="AA140" s="14"/>
      <c r="AB140" s="14"/>
      <c r="AC140" s="14"/>
      <c r="AD140" s="14"/>
      <c r="AE140" s="14"/>
      <c r="AT140" s="240" t="s">
        <v>142</v>
      </c>
      <c r="AU140" s="240" t="s">
        <v>79</v>
      </c>
      <c r="AV140" s="14" t="s">
        <v>140</v>
      </c>
      <c r="AW140" s="14" t="s">
        <v>31</v>
      </c>
      <c r="AX140" s="14" t="s">
        <v>77</v>
      </c>
      <c r="AY140" s="240" t="s">
        <v>133</v>
      </c>
    </row>
    <row r="141" s="2" customFormat="1" ht="16.5" customHeight="1">
      <c r="A141" s="39"/>
      <c r="B141" s="40"/>
      <c r="C141" s="205" t="s">
        <v>222</v>
      </c>
      <c r="D141" s="205" t="s">
        <v>135</v>
      </c>
      <c r="E141" s="206" t="s">
        <v>1054</v>
      </c>
      <c r="F141" s="207" t="s">
        <v>1055</v>
      </c>
      <c r="G141" s="208" t="s">
        <v>230</v>
      </c>
      <c r="H141" s="209">
        <v>95</v>
      </c>
      <c r="I141" s="210"/>
      <c r="J141" s="211">
        <f>ROUND(I141*H141,2)</f>
        <v>0</v>
      </c>
      <c r="K141" s="207" t="s">
        <v>19</v>
      </c>
      <c r="L141" s="45"/>
      <c r="M141" s="212" t="s">
        <v>19</v>
      </c>
      <c r="N141" s="213"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140</v>
      </c>
      <c r="AT141" s="216" t="s">
        <v>135</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140</v>
      </c>
      <c r="BM141" s="216" t="s">
        <v>1056</v>
      </c>
    </row>
    <row r="142" s="12" customFormat="1" ht="22.8" customHeight="1">
      <c r="A142" s="12"/>
      <c r="B142" s="189"/>
      <c r="C142" s="190"/>
      <c r="D142" s="191" t="s">
        <v>68</v>
      </c>
      <c r="E142" s="203" t="s">
        <v>140</v>
      </c>
      <c r="F142" s="203" t="s">
        <v>1057</v>
      </c>
      <c r="G142" s="190"/>
      <c r="H142" s="190"/>
      <c r="I142" s="193"/>
      <c r="J142" s="204">
        <f>BK142</f>
        <v>0</v>
      </c>
      <c r="K142" s="190"/>
      <c r="L142" s="195"/>
      <c r="M142" s="196"/>
      <c r="N142" s="197"/>
      <c r="O142" s="197"/>
      <c r="P142" s="198">
        <f>SUM(P143:P154)</f>
        <v>0</v>
      </c>
      <c r="Q142" s="197"/>
      <c r="R142" s="198">
        <f>SUM(R143:R154)</f>
        <v>0</v>
      </c>
      <c r="S142" s="197"/>
      <c r="T142" s="199">
        <f>SUM(T143:T154)</f>
        <v>0</v>
      </c>
      <c r="U142" s="12"/>
      <c r="V142" s="12"/>
      <c r="W142" s="12"/>
      <c r="X142" s="12"/>
      <c r="Y142" s="12"/>
      <c r="Z142" s="12"/>
      <c r="AA142" s="12"/>
      <c r="AB142" s="12"/>
      <c r="AC142" s="12"/>
      <c r="AD142" s="12"/>
      <c r="AE142" s="12"/>
      <c r="AR142" s="200" t="s">
        <v>77</v>
      </c>
      <c r="AT142" s="201" t="s">
        <v>68</v>
      </c>
      <c r="AU142" s="201" t="s">
        <v>77</v>
      </c>
      <c r="AY142" s="200" t="s">
        <v>133</v>
      </c>
      <c r="BK142" s="202">
        <f>SUM(BK143:BK154)</f>
        <v>0</v>
      </c>
    </row>
    <row r="143" s="2" customFormat="1" ht="16.5" customHeight="1">
      <c r="A143" s="39"/>
      <c r="B143" s="40"/>
      <c r="C143" s="205" t="s">
        <v>227</v>
      </c>
      <c r="D143" s="205" t="s">
        <v>135</v>
      </c>
      <c r="E143" s="206" t="s">
        <v>1058</v>
      </c>
      <c r="F143" s="207" t="s">
        <v>1059</v>
      </c>
      <c r="G143" s="208" t="s">
        <v>388</v>
      </c>
      <c r="H143" s="209">
        <v>1.6599999999999999</v>
      </c>
      <c r="I143" s="210"/>
      <c r="J143" s="211">
        <f>ROUND(I143*H143,2)</f>
        <v>0</v>
      </c>
      <c r="K143" s="207" t="s">
        <v>139</v>
      </c>
      <c r="L143" s="45"/>
      <c r="M143" s="212" t="s">
        <v>19</v>
      </c>
      <c r="N143" s="213" t="s">
        <v>40</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140</v>
      </c>
      <c r="AT143" s="216" t="s">
        <v>135</v>
      </c>
      <c r="AU143" s="216" t="s">
        <v>79</v>
      </c>
      <c r="AY143" s="18" t="s">
        <v>133</v>
      </c>
      <c r="BE143" s="217">
        <f>IF(N143="základní",J143,0)</f>
        <v>0</v>
      </c>
      <c r="BF143" s="217">
        <f>IF(N143="snížená",J143,0)</f>
        <v>0</v>
      </c>
      <c r="BG143" s="217">
        <f>IF(N143="zákl. přenesená",J143,0)</f>
        <v>0</v>
      </c>
      <c r="BH143" s="217">
        <f>IF(N143="sníž. přenesená",J143,0)</f>
        <v>0</v>
      </c>
      <c r="BI143" s="217">
        <f>IF(N143="nulová",J143,0)</f>
        <v>0</v>
      </c>
      <c r="BJ143" s="18" t="s">
        <v>77</v>
      </c>
      <c r="BK143" s="217">
        <f>ROUND(I143*H143,2)</f>
        <v>0</v>
      </c>
      <c r="BL143" s="18" t="s">
        <v>140</v>
      </c>
      <c r="BM143" s="216" t="s">
        <v>1060</v>
      </c>
    </row>
    <row r="144" s="15" customFormat="1">
      <c r="A144" s="15"/>
      <c r="B144" s="265"/>
      <c r="C144" s="266"/>
      <c r="D144" s="220" t="s">
        <v>142</v>
      </c>
      <c r="E144" s="267" t="s">
        <v>19</v>
      </c>
      <c r="F144" s="268" t="s">
        <v>1061</v>
      </c>
      <c r="G144" s="266"/>
      <c r="H144" s="267" t="s">
        <v>19</v>
      </c>
      <c r="I144" s="269"/>
      <c r="J144" s="266"/>
      <c r="K144" s="266"/>
      <c r="L144" s="270"/>
      <c r="M144" s="271"/>
      <c r="N144" s="272"/>
      <c r="O144" s="272"/>
      <c r="P144" s="272"/>
      <c r="Q144" s="272"/>
      <c r="R144" s="272"/>
      <c r="S144" s="272"/>
      <c r="T144" s="273"/>
      <c r="U144" s="15"/>
      <c r="V144" s="15"/>
      <c r="W144" s="15"/>
      <c r="X144" s="15"/>
      <c r="Y144" s="15"/>
      <c r="Z144" s="15"/>
      <c r="AA144" s="15"/>
      <c r="AB144" s="15"/>
      <c r="AC144" s="15"/>
      <c r="AD144" s="15"/>
      <c r="AE144" s="15"/>
      <c r="AT144" s="274" t="s">
        <v>142</v>
      </c>
      <c r="AU144" s="274" t="s">
        <v>79</v>
      </c>
      <c r="AV144" s="15" t="s">
        <v>77</v>
      </c>
      <c r="AW144" s="15" t="s">
        <v>31</v>
      </c>
      <c r="AX144" s="15" t="s">
        <v>69</v>
      </c>
      <c r="AY144" s="274" t="s">
        <v>133</v>
      </c>
    </row>
    <row r="145" s="13" customFormat="1">
      <c r="A145" s="13"/>
      <c r="B145" s="218"/>
      <c r="C145" s="219"/>
      <c r="D145" s="220" t="s">
        <v>142</v>
      </c>
      <c r="E145" s="221" t="s">
        <v>19</v>
      </c>
      <c r="F145" s="222" t="s">
        <v>1062</v>
      </c>
      <c r="G145" s="219"/>
      <c r="H145" s="223">
        <v>1.4079999999999999</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142</v>
      </c>
      <c r="AU145" s="229" t="s">
        <v>79</v>
      </c>
      <c r="AV145" s="13" t="s">
        <v>79</v>
      </c>
      <c r="AW145" s="13" t="s">
        <v>31</v>
      </c>
      <c r="AX145" s="13" t="s">
        <v>69</v>
      </c>
      <c r="AY145" s="229" t="s">
        <v>133</v>
      </c>
    </row>
    <row r="146" s="13" customFormat="1">
      <c r="A146" s="13"/>
      <c r="B146" s="218"/>
      <c r="C146" s="219"/>
      <c r="D146" s="220" t="s">
        <v>142</v>
      </c>
      <c r="E146" s="221" t="s">
        <v>19</v>
      </c>
      <c r="F146" s="222" t="s">
        <v>1063</v>
      </c>
      <c r="G146" s="219"/>
      <c r="H146" s="223">
        <v>0.252</v>
      </c>
      <c r="I146" s="224"/>
      <c r="J146" s="219"/>
      <c r="K146" s="219"/>
      <c r="L146" s="225"/>
      <c r="M146" s="226"/>
      <c r="N146" s="227"/>
      <c r="O146" s="227"/>
      <c r="P146" s="227"/>
      <c r="Q146" s="227"/>
      <c r="R146" s="227"/>
      <c r="S146" s="227"/>
      <c r="T146" s="228"/>
      <c r="U146" s="13"/>
      <c r="V146" s="13"/>
      <c r="W146" s="13"/>
      <c r="X146" s="13"/>
      <c r="Y146" s="13"/>
      <c r="Z146" s="13"/>
      <c r="AA146" s="13"/>
      <c r="AB146" s="13"/>
      <c r="AC146" s="13"/>
      <c r="AD146" s="13"/>
      <c r="AE146" s="13"/>
      <c r="AT146" s="229" t="s">
        <v>142</v>
      </c>
      <c r="AU146" s="229" t="s">
        <v>79</v>
      </c>
      <c r="AV146" s="13" t="s">
        <v>79</v>
      </c>
      <c r="AW146" s="13" t="s">
        <v>31</v>
      </c>
      <c r="AX146" s="13" t="s">
        <v>69</v>
      </c>
      <c r="AY146" s="229" t="s">
        <v>133</v>
      </c>
    </row>
    <row r="147" s="14" customFormat="1">
      <c r="A147" s="14"/>
      <c r="B147" s="230"/>
      <c r="C147" s="231"/>
      <c r="D147" s="220" t="s">
        <v>142</v>
      </c>
      <c r="E147" s="232" t="s">
        <v>19</v>
      </c>
      <c r="F147" s="233" t="s">
        <v>144</v>
      </c>
      <c r="G147" s="231"/>
      <c r="H147" s="234">
        <v>1.6599999999999999</v>
      </c>
      <c r="I147" s="235"/>
      <c r="J147" s="231"/>
      <c r="K147" s="231"/>
      <c r="L147" s="236"/>
      <c r="M147" s="237"/>
      <c r="N147" s="238"/>
      <c r="O147" s="238"/>
      <c r="P147" s="238"/>
      <c r="Q147" s="238"/>
      <c r="R147" s="238"/>
      <c r="S147" s="238"/>
      <c r="T147" s="239"/>
      <c r="U147" s="14"/>
      <c r="V147" s="14"/>
      <c r="W147" s="14"/>
      <c r="X147" s="14"/>
      <c r="Y147" s="14"/>
      <c r="Z147" s="14"/>
      <c r="AA147" s="14"/>
      <c r="AB147" s="14"/>
      <c r="AC147" s="14"/>
      <c r="AD147" s="14"/>
      <c r="AE147" s="14"/>
      <c r="AT147" s="240" t="s">
        <v>142</v>
      </c>
      <c r="AU147" s="240" t="s">
        <v>79</v>
      </c>
      <c r="AV147" s="14" t="s">
        <v>140</v>
      </c>
      <c r="AW147" s="14" t="s">
        <v>31</v>
      </c>
      <c r="AX147" s="14" t="s">
        <v>77</v>
      </c>
      <c r="AY147" s="240" t="s">
        <v>133</v>
      </c>
    </row>
    <row r="148" s="2" customFormat="1" ht="24.15" customHeight="1">
      <c r="A148" s="39"/>
      <c r="B148" s="40"/>
      <c r="C148" s="205" t="s">
        <v>235</v>
      </c>
      <c r="D148" s="205" t="s">
        <v>135</v>
      </c>
      <c r="E148" s="206" t="s">
        <v>1064</v>
      </c>
      <c r="F148" s="207" t="s">
        <v>1065</v>
      </c>
      <c r="G148" s="208" t="s">
        <v>388</v>
      </c>
      <c r="H148" s="209">
        <v>10.006</v>
      </c>
      <c r="I148" s="210"/>
      <c r="J148" s="211">
        <f>ROUND(I148*H148,2)</f>
        <v>0</v>
      </c>
      <c r="K148" s="207" t="s">
        <v>139</v>
      </c>
      <c r="L148" s="45"/>
      <c r="M148" s="212" t="s">
        <v>19</v>
      </c>
      <c r="N148" s="213"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140</v>
      </c>
      <c r="AT148" s="216" t="s">
        <v>135</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140</v>
      </c>
      <c r="BM148" s="216" t="s">
        <v>1066</v>
      </c>
    </row>
    <row r="149" s="15" customFormat="1">
      <c r="A149" s="15"/>
      <c r="B149" s="265"/>
      <c r="C149" s="266"/>
      <c r="D149" s="220" t="s">
        <v>142</v>
      </c>
      <c r="E149" s="267" t="s">
        <v>19</v>
      </c>
      <c r="F149" s="268" t="s">
        <v>1067</v>
      </c>
      <c r="G149" s="266"/>
      <c r="H149" s="267" t="s">
        <v>19</v>
      </c>
      <c r="I149" s="269"/>
      <c r="J149" s="266"/>
      <c r="K149" s="266"/>
      <c r="L149" s="270"/>
      <c r="M149" s="271"/>
      <c r="N149" s="272"/>
      <c r="O149" s="272"/>
      <c r="P149" s="272"/>
      <c r="Q149" s="272"/>
      <c r="R149" s="272"/>
      <c r="S149" s="272"/>
      <c r="T149" s="273"/>
      <c r="U149" s="15"/>
      <c r="V149" s="15"/>
      <c r="W149" s="15"/>
      <c r="X149" s="15"/>
      <c r="Y149" s="15"/>
      <c r="Z149" s="15"/>
      <c r="AA149" s="15"/>
      <c r="AB149" s="15"/>
      <c r="AC149" s="15"/>
      <c r="AD149" s="15"/>
      <c r="AE149" s="15"/>
      <c r="AT149" s="274" t="s">
        <v>142</v>
      </c>
      <c r="AU149" s="274" t="s">
        <v>79</v>
      </c>
      <c r="AV149" s="15" t="s">
        <v>77</v>
      </c>
      <c r="AW149" s="15" t="s">
        <v>31</v>
      </c>
      <c r="AX149" s="15" t="s">
        <v>69</v>
      </c>
      <c r="AY149" s="274" t="s">
        <v>133</v>
      </c>
    </row>
    <row r="150" s="13" customFormat="1">
      <c r="A150" s="13"/>
      <c r="B150" s="218"/>
      <c r="C150" s="219"/>
      <c r="D150" s="220" t="s">
        <v>142</v>
      </c>
      <c r="E150" s="221" t="s">
        <v>19</v>
      </c>
      <c r="F150" s="222" t="s">
        <v>1068</v>
      </c>
      <c r="G150" s="219"/>
      <c r="H150" s="223">
        <v>5.6399999999999997</v>
      </c>
      <c r="I150" s="224"/>
      <c r="J150" s="219"/>
      <c r="K150" s="219"/>
      <c r="L150" s="225"/>
      <c r="M150" s="226"/>
      <c r="N150" s="227"/>
      <c r="O150" s="227"/>
      <c r="P150" s="227"/>
      <c r="Q150" s="227"/>
      <c r="R150" s="227"/>
      <c r="S150" s="227"/>
      <c r="T150" s="228"/>
      <c r="U150" s="13"/>
      <c r="V150" s="13"/>
      <c r="W150" s="13"/>
      <c r="X150" s="13"/>
      <c r="Y150" s="13"/>
      <c r="Z150" s="13"/>
      <c r="AA150" s="13"/>
      <c r="AB150" s="13"/>
      <c r="AC150" s="13"/>
      <c r="AD150" s="13"/>
      <c r="AE150" s="13"/>
      <c r="AT150" s="229" t="s">
        <v>142</v>
      </c>
      <c r="AU150" s="229" t="s">
        <v>79</v>
      </c>
      <c r="AV150" s="13" t="s">
        <v>79</v>
      </c>
      <c r="AW150" s="13" t="s">
        <v>31</v>
      </c>
      <c r="AX150" s="13" t="s">
        <v>69</v>
      </c>
      <c r="AY150" s="229" t="s">
        <v>133</v>
      </c>
    </row>
    <row r="151" s="13" customFormat="1">
      <c r="A151" s="13"/>
      <c r="B151" s="218"/>
      <c r="C151" s="219"/>
      <c r="D151" s="220" t="s">
        <v>142</v>
      </c>
      <c r="E151" s="221" t="s">
        <v>19</v>
      </c>
      <c r="F151" s="222" t="s">
        <v>1062</v>
      </c>
      <c r="G151" s="219"/>
      <c r="H151" s="223">
        <v>1.4079999999999999</v>
      </c>
      <c r="I151" s="224"/>
      <c r="J151" s="219"/>
      <c r="K151" s="219"/>
      <c r="L151" s="225"/>
      <c r="M151" s="226"/>
      <c r="N151" s="227"/>
      <c r="O151" s="227"/>
      <c r="P151" s="227"/>
      <c r="Q151" s="227"/>
      <c r="R151" s="227"/>
      <c r="S151" s="227"/>
      <c r="T151" s="228"/>
      <c r="U151" s="13"/>
      <c r="V151" s="13"/>
      <c r="W151" s="13"/>
      <c r="X151" s="13"/>
      <c r="Y151" s="13"/>
      <c r="Z151" s="13"/>
      <c r="AA151" s="13"/>
      <c r="AB151" s="13"/>
      <c r="AC151" s="13"/>
      <c r="AD151" s="13"/>
      <c r="AE151" s="13"/>
      <c r="AT151" s="229" t="s">
        <v>142</v>
      </c>
      <c r="AU151" s="229" t="s">
        <v>79</v>
      </c>
      <c r="AV151" s="13" t="s">
        <v>79</v>
      </c>
      <c r="AW151" s="13" t="s">
        <v>31</v>
      </c>
      <c r="AX151" s="13" t="s">
        <v>69</v>
      </c>
      <c r="AY151" s="229" t="s">
        <v>133</v>
      </c>
    </row>
    <row r="152" s="13" customFormat="1">
      <c r="A152" s="13"/>
      <c r="B152" s="218"/>
      <c r="C152" s="219"/>
      <c r="D152" s="220" t="s">
        <v>142</v>
      </c>
      <c r="E152" s="221" t="s">
        <v>19</v>
      </c>
      <c r="F152" s="222" t="s">
        <v>1063</v>
      </c>
      <c r="G152" s="219"/>
      <c r="H152" s="223">
        <v>0.252</v>
      </c>
      <c r="I152" s="224"/>
      <c r="J152" s="219"/>
      <c r="K152" s="219"/>
      <c r="L152" s="225"/>
      <c r="M152" s="226"/>
      <c r="N152" s="227"/>
      <c r="O152" s="227"/>
      <c r="P152" s="227"/>
      <c r="Q152" s="227"/>
      <c r="R152" s="227"/>
      <c r="S152" s="227"/>
      <c r="T152" s="228"/>
      <c r="U152" s="13"/>
      <c r="V152" s="13"/>
      <c r="W152" s="13"/>
      <c r="X152" s="13"/>
      <c r="Y152" s="13"/>
      <c r="Z152" s="13"/>
      <c r="AA152" s="13"/>
      <c r="AB152" s="13"/>
      <c r="AC152" s="13"/>
      <c r="AD152" s="13"/>
      <c r="AE152" s="13"/>
      <c r="AT152" s="229" t="s">
        <v>142</v>
      </c>
      <c r="AU152" s="229" t="s">
        <v>79</v>
      </c>
      <c r="AV152" s="13" t="s">
        <v>79</v>
      </c>
      <c r="AW152" s="13" t="s">
        <v>31</v>
      </c>
      <c r="AX152" s="13" t="s">
        <v>69</v>
      </c>
      <c r="AY152" s="229" t="s">
        <v>133</v>
      </c>
    </row>
    <row r="153" s="13" customFormat="1">
      <c r="A153" s="13"/>
      <c r="B153" s="218"/>
      <c r="C153" s="219"/>
      <c r="D153" s="220" t="s">
        <v>142</v>
      </c>
      <c r="E153" s="221" t="s">
        <v>19</v>
      </c>
      <c r="F153" s="222" t="s">
        <v>1069</v>
      </c>
      <c r="G153" s="219"/>
      <c r="H153" s="223">
        <v>2.706</v>
      </c>
      <c r="I153" s="224"/>
      <c r="J153" s="219"/>
      <c r="K153" s="219"/>
      <c r="L153" s="225"/>
      <c r="M153" s="226"/>
      <c r="N153" s="227"/>
      <c r="O153" s="227"/>
      <c r="P153" s="227"/>
      <c r="Q153" s="227"/>
      <c r="R153" s="227"/>
      <c r="S153" s="227"/>
      <c r="T153" s="228"/>
      <c r="U153" s="13"/>
      <c r="V153" s="13"/>
      <c r="W153" s="13"/>
      <c r="X153" s="13"/>
      <c r="Y153" s="13"/>
      <c r="Z153" s="13"/>
      <c r="AA153" s="13"/>
      <c r="AB153" s="13"/>
      <c r="AC153" s="13"/>
      <c r="AD153" s="13"/>
      <c r="AE153" s="13"/>
      <c r="AT153" s="229" t="s">
        <v>142</v>
      </c>
      <c r="AU153" s="229" t="s">
        <v>79</v>
      </c>
      <c r="AV153" s="13" t="s">
        <v>79</v>
      </c>
      <c r="AW153" s="13" t="s">
        <v>31</v>
      </c>
      <c r="AX153" s="13" t="s">
        <v>69</v>
      </c>
      <c r="AY153" s="229" t="s">
        <v>133</v>
      </c>
    </row>
    <row r="154" s="14" customFormat="1">
      <c r="A154" s="14"/>
      <c r="B154" s="230"/>
      <c r="C154" s="231"/>
      <c r="D154" s="220" t="s">
        <v>142</v>
      </c>
      <c r="E154" s="232" t="s">
        <v>19</v>
      </c>
      <c r="F154" s="233" t="s">
        <v>144</v>
      </c>
      <c r="G154" s="231"/>
      <c r="H154" s="234">
        <v>10.006</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142</v>
      </c>
      <c r="AU154" s="240" t="s">
        <v>79</v>
      </c>
      <c r="AV154" s="14" t="s">
        <v>140</v>
      </c>
      <c r="AW154" s="14" t="s">
        <v>31</v>
      </c>
      <c r="AX154" s="14" t="s">
        <v>77</v>
      </c>
      <c r="AY154" s="240" t="s">
        <v>133</v>
      </c>
    </row>
    <row r="155" s="12" customFormat="1" ht="22.8" customHeight="1">
      <c r="A155" s="12"/>
      <c r="B155" s="189"/>
      <c r="C155" s="190"/>
      <c r="D155" s="191" t="s">
        <v>68</v>
      </c>
      <c r="E155" s="203" t="s">
        <v>175</v>
      </c>
      <c r="F155" s="203" t="s">
        <v>707</v>
      </c>
      <c r="G155" s="190"/>
      <c r="H155" s="190"/>
      <c r="I155" s="193"/>
      <c r="J155" s="204">
        <f>BK155</f>
        <v>0</v>
      </c>
      <c r="K155" s="190"/>
      <c r="L155" s="195"/>
      <c r="M155" s="196"/>
      <c r="N155" s="197"/>
      <c r="O155" s="197"/>
      <c r="P155" s="198">
        <f>SUM(P156:P197)</f>
        <v>0</v>
      </c>
      <c r="Q155" s="197"/>
      <c r="R155" s="198">
        <f>SUM(R156:R197)</f>
        <v>0</v>
      </c>
      <c r="S155" s="197"/>
      <c r="T155" s="199">
        <f>SUM(T156:T197)</f>
        <v>0</v>
      </c>
      <c r="U155" s="12"/>
      <c r="V155" s="12"/>
      <c r="W155" s="12"/>
      <c r="X155" s="12"/>
      <c r="Y155" s="12"/>
      <c r="Z155" s="12"/>
      <c r="AA155" s="12"/>
      <c r="AB155" s="12"/>
      <c r="AC155" s="12"/>
      <c r="AD155" s="12"/>
      <c r="AE155" s="12"/>
      <c r="AR155" s="200" t="s">
        <v>77</v>
      </c>
      <c r="AT155" s="201" t="s">
        <v>68</v>
      </c>
      <c r="AU155" s="201" t="s">
        <v>77</v>
      </c>
      <c r="AY155" s="200" t="s">
        <v>133</v>
      </c>
      <c r="BK155" s="202">
        <f>SUM(BK156:BK197)</f>
        <v>0</v>
      </c>
    </row>
    <row r="156" s="2" customFormat="1" ht="24.15" customHeight="1">
      <c r="A156" s="39"/>
      <c r="B156" s="40"/>
      <c r="C156" s="205" t="s">
        <v>242</v>
      </c>
      <c r="D156" s="205" t="s">
        <v>135</v>
      </c>
      <c r="E156" s="206" t="s">
        <v>1070</v>
      </c>
      <c r="F156" s="207" t="s">
        <v>1071</v>
      </c>
      <c r="G156" s="208" t="s">
        <v>230</v>
      </c>
      <c r="H156" s="209">
        <v>48</v>
      </c>
      <c r="I156" s="210"/>
      <c r="J156" s="211">
        <f>ROUND(I156*H156,2)</f>
        <v>0</v>
      </c>
      <c r="K156" s="207" t="s">
        <v>139</v>
      </c>
      <c r="L156" s="45"/>
      <c r="M156" s="212" t="s">
        <v>19</v>
      </c>
      <c r="N156" s="213"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140</v>
      </c>
      <c r="AT156" s="216" t="s">
        <v>135</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140</v>
      </c>
      <c r="BM156" s="216" t="s">
        <v>1072</v>
      </c>
    </row>
    <row r="157" s="2" customFormat="1" ht="16.5" customHeight="1">
      <c r="A157" s="39"/>
      <c r="B157" s="40"/>
      <c r="C157" s="255" t="s">
        <v>7</v>
      </c>
      <c r="D157" s="255" t="s">
        <v>433</v>
      </c>
      <c r="E157" s="256" t="s">
        <v>1073</v>
      </c>
      <c r="F157" s="257" t="s">
        <v>1074</v>
      </c>
      <c r="G157" s="258" t="s">
        <v>230</v>
      </c>
      <c r="H157" s="259">
        <v>48.719999999999999</v>
      </c>
      <c r="I157" s="260"/>
      <c r="J157" s="261">
        <f>ROUND(I157*H157,2)</f>
        <v>0</v>
      </c>
      <c r="K157" s="257" t="s">
        <v>139</v>
      </c>
      <c r="L157" s="262"/>
      <c r="M157" s="263" t="s">
        <v>19</v>
      </c>
      <c r="N157" s="264"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175</v>
      </c>
      <c r="AT157" s="216" t="s">
        <v>433</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140</v>
      </c>
      <c r="BM157" s="216" t="s">
        <v>1075</v>
      </c>
    </row>
    <row r="158" s="2" customFormat="1">
      <c r="A158" s="39"/>
      <c r="B158" s="40"/>
      <c r="C158" s="41"/>
      <c r="D158" s="220" t="s">
        <v>416</v>
      </c>
      <c r="E158" s="41"/>
      <c r="F158" s="254" t="s">
        <v>1076</v>
      </c>
      <c r="G158" s="41"/>
      <c r="H158" s="41"/>
      <c r="I158" s="243"/>
      <c r="J158" s="41"/>
      <c r="K158" s="41"/>
      <c r="L158" s="45"/>
      <c r="M158" s="244"/>
      <c r="N158" s="245"/>
      <c r="O158" s="85"/>
      <c r="P158" s="85"/>
      <c r="Q158" s="85"/>
      <c r="R158" s="85"/>
      <c r="S158" s="85"/>
      <c r="T158" s="86"/>
      <c r="U158" s="39"/>
      <c r="V158" s="39"/>
      <c r="W158" s="39"/>
      <c r="X158" s="39"/>
      <c r="Y158" s="39"/>
      <c r="Z158" s="39"/>
      <c r="AA158" s="39"/>
      <c r="AB158" s="39"/>
      <c r="AC158" s="39"/>
      <c r="AD158" s="39"/>
      <c r="AE158" s="39"/>
      <c r="AT158" s="18" t="s">
        <v>416</v>
      </c>
      <c r="AU158" s="18" t="s">
        <v>79</v>
      </c>
    </row>
    <row r="159" s="2" customFormat="1" ht="24.15" customHeight="1">
      <c r="A159" s="39"/>
      <c r="B159" s="40"/>
      <c r="C159" s="205" t="s">
        <v>252</v>
      </c>
      <c r="D159" s="205" t="s">
        <v>135</v>
      </c>
      <c r="E159" s="206" t="s">
        <v>1077</v>
      </c>
      <c r="F159" s="207" t="s">
        <v>1078</v>
      </c>
      <c r="G159" s="208" t="s">
        <v>279</v>
      </c>
      <c r="H159" s="209">
        <v>3</v>
      </c>
      <c r="I159" s="210"/>
      <c r="J159" s="211">
        <f>ROUND(I159*H159,2)</f>
        <v>0</v>
      </c>
      <c r="K159" s="207" t="s">
        <v>139</v>
      </c>
      <c r="L159" s="45"/>
      <c r="M159" s="212" t="s">
        <v>19</v>
      </c>
      <c r="N159" s="213"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140</v>
      </c>
      <c r="AT159" s="216" t="s">
        <v>135</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140</v>
      </c>
      <c r="BM159" s="216" t="s">
        <v>1079</v>
      </c>
    </row>
    <row r="160" s="2" customFormat="1" ht="21.75" customHeight="1">
      <c r="A160" s="39"/>
      <c r="B160" s="40"/>
      <c r="C160" s="255" t="s">
        <v>257</v>
      </c>
      <c r="D160" s="255" t="s">
        <v>433</v>
      </c>
      <c r="E160" s="256" t="s">
        <v>1080</v>
      </c>
      <c r="F160" s="257" t="s">
        <v>1081</v>
      </c>
      <c r="G160" s="258" t="s">
        <v>279</v>
      </c>
      <c r="H160" s="259">
        <v>3.0449999999999999</v>
      </c>
      <c r="I160" s="260"/>
      <c r="J160" s="261">
        <f>ROUND(I160*H160,2)</f>
        <v>0</v>
      </c>
      <c r="K160" s="257" t="s">
        <v>139</v>
      </c>
      <c r="L160" s="262"/>
      <c r="M160" s="263" t="s">
        <v>19</v>
      </c>
      <c r="N160" s="264"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175</v>
      </c>
      <c r="AT160" s="216" t="s">
        <v>433</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140</v>
      </c>
      <c r="BM160" s="216" t="s">
        <v>1082</v>
      </c>
    </row>
    <row r="161" s="2" customFormat="1" ht="24.15" customHeight="1">
      <c r="A161" s="39"/>
      <c r="B161" s="40"/>
      <c r="C161" s="205" t="s">
        <v>262</v>
      </c>
      <c r="D161" s="205" t="s">
        <v>135</v>
      </c>
      <c r="E161" s="206" t="s">
        <v>1083</v>
      </c>
      <c r="F161" s="207" t="s">
        <v>1084</v>
      </c>
      <c r="G161" s="208" t="s">
        <v>279</v>
      </c>
      <c r="H161" s="209">
        <v>37</v>
      </c>
      <c r="I161" s="210"/>
      <c r="J161" s="211">
        <f>ROUND(I161*H161,2)</f>
        <v>0</v>
      </c>
      <c r="K161" s="207" t="s">
        <v>139</v>
      </c>
      <c r="L161" s="45"/>
      <c r="M161" s="212" t="s">
        <v>19</v>
      </c>
      <c r="N161" s="213"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140</v>
      </c>
      <c r="AT161" s="216" t="s">
        <v>135</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140</v>
      </c>
      <c r="BM161" s="216" t="s">
        <v>1085</v>
      </c>
    </row>
    <row r="162" s="15" customFormat="1">
      <c r="A162" s="15"/>
      <c r="B162" s="265"/>
      <c r="C162" s="266"/>
      <c r="D162" s="220" t="s">
        <v>142</v>
      </c>
      <c r="E162" s="267" t="s">
        <v>19</v>
      </c>
      <c r="F162" s="268" t="s">
        <v>1086</v>
      </c>
      <c r="G162" s="266"/>
      <c r="H162" s="267" t="s">
        <v>19</v>
      </c>
      <c r="I162" s="269"/>
      <c r="J162" s="266"/>
      <c r="K162" s="266"/>
      <c r="L162" s="270"/>
      <c r="M162" s="271"/>
      <c r="N162" s="272"/>
      <c r="O162" s="272"/>
      <c r="P162" s="272"/>
      <c r="Q162" s="272"/>
      <c r="R162" s="272"/>
      <c r="S162" s="272"/>
      <c r="T162" s="273"/>
      <c r="U162" s="15"/>
      <c r="V162" s="15"/>
      <c r="W162" s="15"/>
      <c r="X162" s="15"/>
      <c r="Y162" s="15"/>
      <c r="Z162" s="15"/>
      <c r="AA162" s="15"/>
      <c r="AB162" s="15"/>
      <c r="AC162" s="15"/>
      <c r="AD162" s="15"/>
      <c r="AE162" s="15"/>
      <c r="AT162" s="274" t="s">
        <v>142</v>
      </c>
      <c r="AU162" s="274" t="s">
        <v>79</v>
      </c>
      <c r="AV162" s="15" t="s">
        <v>77</v>
      </c>
      <c r="AW162" s="15" t="s">
        <v>31</v>
      </c>
      <c r="AX162" s="15" t="s">
        <v>69</v>
      </c>
      <c r="AY162" s="274" t="s">
        <v>133</v>
      </c>
    </row>
    <row r="163" s="13" customFormat="1">
      <c r="A163" s="13"/>
      <c r="B163" s="218"/>
      <c r="C163" s="219"/>
      <c r="D163" s="220" t="s">
        <v>142</v>
      </c>
      <c r="E163" s="221" t="s">
        <v>19</v>
      </c>
      <c r="F163" s="222" t="s">
        <v>1087</v>
      </c>
      <c r="G163" s="219"/>
      <c r="H163" s="223">
        <v>22</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142</v>
      </c>
      <c r="AU163" s="229" t="s">
        <v>79</v>
      </c>
      <c r="AV163" s="13" t="s">
        <v>79</v>
      </c>
      <c r="AW163" s="13" t="s">
        <v>31</v>
      </c>
      <c r="AX163" s="13" t="s">
        <v>69</v>
      </c>
      <c r="AY163" s="229" t="s">
        <v>133</v>
      </c>
    </row>
    <row r="164" s="13" customFormat="1">
      <c r="A164" s="13"/>
      <c r="B164" s="218"/>
      <c r="C164" s="219"/>
      <c r="D164" s="220" t="s">
        <v>142</v>
      </c>
      <c r="E164" s="221" t="s">
        <v>19</v>
      </c>
      <c r="F164" s="222" t="s">
        <v>1088</v>
      </c>
      <c r="G164" s="219"/>
      <c r="H164" s="223">
        <v>10</v>
      </c>
      <c r="I164" s="224"/>
      <c r="J164" s="219"/>
      <c r="K164" s="219"/>
      <c r="L164" s="225"/>
      <c r="M164" s="226"/>
      <c r="N164" s="227"/>
      <c r="O164" s="227"/>
      <c r="P164" s="227"/>
      <c r="Q164" s="227"/>
      <c r="R164" s="227"/>
      <c r="S164" s="227"/>
      <c r="T164" s="228"/>
      <c r="U164" s="13"/>
      <c r="V164" s="13"/>
      <c r="W164" s="13"/>
      <c r="X164" s="13"/>
      <c r="Y164" s="13"/>
      <c r="Z164" s="13"/>
      <c r="AA164" s="13"/>
      <c r="AB164" s="13"/>
      <c r="AC164" s="13"/>
      <c r="AD164" s="13"/>
      <c r="AE164" s="13"/>
      <c r="AT164" s="229" t="s">
        <v>142</v>
      </c>
      <c r="AU164" s="229" t="s">
        <v>79</v>
      </c>
      <c r="AV164" s="13" t="s">
        <v>79</v>
      </c>
      <c r="AW164" s="13" t="s">
        <v>31</v>
      </c>
      <c r="AX164" s="13" t="s">
        <v>69</v>
      </c>
      <c r="AY164" s="229" t="s">
        <v>133</v>
      </c>
    </row>
    <row r="165" s="13" customFormat="1">
      <c r="A165" s="13"/>
      <c r="B165" s="218"/>
      <c r="C165" s="219"/>
      <c r="D165" s="220" t="s">
        <v>142</v>
      </c>
      <c r="E165" s="221" t="s">
        <v>19</v>
      </c>
      <c r="F165" s="222" t="s">
        <v>1089</v>
      </c>
      <c r="G165" s="219"/>
      <c r="H165" s="223">
        <v>5</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142</v>
      </c>
      <c r="AU165" s="229" t="s">
        <v>79</v>
      </c>
      <c r="AV165" s="13" t="s">
        <v>79</v>
      </c>
      <c r="AW165" s="13" t="s">
        <v>31</v>
      </c>
      <c r="AX165" s="13" t="s">
        <v>69</v>
      </c>
      <c r="AY165" s="229" t="s">
        <v>133</v>
      </c>
    </row>
    <row r="166" s="14" customFormat="1">
      <c r="A166" s="14"/>
      <c r="B166" s="230"/>
      <c r="C166" s="231"/>
      <c r="D166" s="220" t="s">
        <v>142</v>
      </c>
      <c r="E166" s="232" t="s">
        <v>19</v>
      </c>
      <c r="F166" s="233" t="s">
        <v>144</v>
      </c>
      <c r="G166" s="231"/>
      <c r="H166" s="234">
        <v>37</v>
      </c>
      <c r="I166" s="235"/>
      <c r="J166" s="231"/>
      <c r="K166" s="231"/>
      <c r="L166" s="236"/>
      <c r="M166" s="237"/>
      <c r="N166" s="238"/>
      <c r="O166" s="238"/>
      <c r="P166" s="238"/>
      <c r="Q166" s="238"/>
      <c r="R166" s="238"/>
      <c r="S166" s="238"/>
      <c r="T166" s="239"/>
      <c r="U166" s="14"/>
      <c r="V166" s="14"/>
      <c r="W166" s="14"/>
      <c r="X166" s="14"/>
      <c r="Y166" s="14"/>
      <c r="Z166" s="14"/>
      <c r="AA166" s="14"/>
      <c r="AB166" s="14"/>
      <c r="AC166" s="14"/>
      <c r="AD166" s="14"/>
      <c r="AE166" s="14"/>
      <c r="AT166" s="240" t="s">
        <v>142</v>
      </c>
      <c r="AU166" s="240" t="s">
        <v>79</v>
      </c>
      <c r="AV166" s="14" t="s">
        <v>140</v>
      </c>
      <c r="AW166" s="14" t="s">
        <v>31</v>
      </c>
      <c r="AX166" s="14" t="s">
        <v>77</v>
      </c>
      <c r="AY166" s="240" t="s">
        <v>133</v>
      </c>
    </row>
    <row r="167" s="2" customFormat="1" ht="16.5" customHeight="1">
      <c r="A167" s="39"/>
      <c r="B167" s="40"/>
      <c r="C167" s="255" t="s">
        <v>267</v>
      </c>
      <c r="D167" s="255" t="s">
        <v>433</v>
      </c>
      <c r="E167" s="256" t="s">
        <v>1090</v>
      </c>
      <c r="F167" s="257" t="s">
        <v>1091</v>
      </c>
      <c r="G167" s="258" t="s">
        <v>279</v>
      </c>
      <c r="H167" s="259">
        <v>22.329999999999998</v>
      </c>
      <c r="I167" s="260"/>
      <c r="J167" s="261">
        <f>ROUND(I167*H167,2)</f>
        <v>0</v>
      </c>
      <c r="K167" s="257" t="s">
        <v>139</v>
      </c>
      <c r="L167" s="262"/>
      <c r="M167" s="263" t="s">
        <v>19</v>
      </c>
      <c r="N167" s="264"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175</v>
      </c>
      <c r="AT167" s="216" t="s">
        <v>433</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140</v>
      </c>
      <c r="BM167" s="216" t="s">
        <v>1092</v>
      </c>
    </row>
    <row r="168" s="2" customFormat="1" ht="16.5" customHeight="1">
      <c r="A168" s="39"/>
      <c r="B168" s="40"/>
      <c r="C168" s="255" t="s">
        <v>271</v>
      </c>
      <c r="D168" s="255" t="s">
        <v>433</v>
      </c>
      <c r="E168" s="256" t="s">
        <v>1093</v>
      </c>
      <c r="F168" s="257" t="s">
        <v>1094</v>
      </c>
      <c r="G168" s="258" t="s">
        <v>279</v>
      </c>
      <c r="H168" s="259">
        <v>10.15</v>
      </c>
      <c r="I168" s="260"/>
      <c r="J168" s="261">
        <f>ROUND(I168*H168,2)</f>
        <v>0</v>
      </c>
      <c r="K168" s="257" t="s">
        <v>139</v>
      </c>
      <c r="L168" s="262"/>
      <c r="M168" s="263" t="s">
        <v>19</v>
      </c>
      <c r="N168" s="264"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175</v>
      </c>
      <c r="AT168" s="216" t="s">
        <v>433</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140</v>
      </c>
      <c r="BM168" s="216" t="s">
        <v>1095</v>
      </c>
    </row>
    <row r="169" s="2" customFormat="1" ht="16.5" customHeight="1">
      <c r="A169" s="39"/>
      <c r="B169" s="40"/>
      <c r="C169" s="255" t="s">
        <v>276</v>
      </c>
      <c r="D169" s="255" t="s">
        <v>433</v>
      </c>
      <c r="E169" s="256" t="s">
        <v>1096</v>
      </c>
      <c r="F169" s="257" t="s">
        <v>1097</v>
      </c>
      <c r="G169" s="258" t="s">
        <v>279</v>
      </c>
      <c r="H169" s="259">
        <v>5.0750000000000002</v>
      </c>
      <c r="I169" s="260"/>
      <c r="J169" s="261">
        <f>ROUND(I169*H169,2)</f>
        <v>0</v>
      </c>
      <c r="K169" s="257" t="s">
        <v>19</v>
      </c>
      <c r="L169" s="262"/>
      <c r="M169" s="263" t="s">
        <v>19</v>
      </c>
      <c r="N169" s="264"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175</v>
      </c>
      <c r="AT169" s="216" t="s">
        <v>433</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140</v>
      </c>
      <c r="BM169" s="216" t="s">
        <v>1098</v>
      </c>
    </row>
    <row r="170" s="13" customFormat="1">
      <c r="A170" s="13"/>
      <c r="B170" s="218"/>
      <c r="C170" s="219"/>
      <c r="D170" s="220" t="s">
        <v>142</v>
      </c>
      <c r="E170" s="221" t="s">
        <v>19</v>
      </c>
      <c r="F170" s="222" t="s">
        <v>1099</v>
      </c>
      <c r="G170" s="219"/>
      <c r="H170" s="223">
        <v>5.0750000000000002</v>
      </c>
      <c r="I170" s="224"/>
      <c r="J170" s="219"/>
      <c r="K170" s="219"/>
      <c r="L170" s="225"/>
      <c r="M170" s="226"/>
      <c r="N170" s="227"/>
      <c r="O170" s="227"/>
      <c r="P170" s="227"/>
      <c r="Q170" s="227"/>
      <c r="R170" s="227"/>
      <c r="S170" s="227"/>
      <c r="T170" s="228"/>
      <c r="U170" s="13"/>
      <c r="V170" s="13"/>
      <c r="W170" s="13"/>
      <c r="X170" s="13"/>
      <c r="Y170" s="13"/>
      <c r="Z170" s="13"/>
      <c r="AA170" s="13"/>
      <c r="AB170" s="13"/>
      <c r="AC170" s="13"/>
      <c r="AD170" s="13"/>
      <c r="AE170" s="13"/>
      <c r="AT170" s="229" t="s">
        <v>142</v>
      </c>
      <c r="AU170" s="229" t="s">
        <v>79</v>
      </c>
      <c r="AV170" s="13" t="s">
        <v>79</v>
      </c>
      <c r="AW170" s="13" t="s">
        <v>31</v>
      </c>
      <c r="AX170" s="13" t="s">
        <v>69</v>
      </c>
      <c r="AY170" s="229" t="s">
        <v>133</v>
      </c>
    </row>
    <row r="171" s="14" customFormat="1">
      <c r="A171" s="14"/>
      <c r="B171" s="230"/>
      <c r="C171" s="231"/>
      <c r="D171" s="220" t="s">
        <v>142</v>
      </c>
      <c r="E171" s="232" t="s">
        <v>19</v>
      </c>
      <c r="F171" s="233" t="s">
        <v>144</v>
      </c>
      <c r="G171" s="231"/>
      <c r="H171" s="234">
        <v>5.0750000000000002</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142</v>
      </c>
      <c r="AU171" s="240" t="s">
        <v>79</v>
      </c>
      <c r="AV171" s="14" t="s">
        <v>140</v>
      </c>
      <c r="AW171" s="14" t="s">
        <v>31</v>
      </c>
      <c r="AX171" s="14" t="s">
        <v>77</v>
      </c>
      <c r="AY171" s="240" t="s">
        <v>133</v>
      </c>
    </row>
    <row r="172" s="2" customFormat="1" ht="16.5" customHeight="1">
      <c r="A172" s="39"/>
      <c r="B172" s="40"/>
      <c r="C172" s="205" t="s">
        <v>281</v>
      </c>
      <c r="D172" s="205" t="s">
        <v>135</v>
      </c>
      <c r="E172" s="206" t="s">
        <v>1100</v>
      </c>
      <c r="F172" s="207" t="s">
        <v>1101</v>
      </c>
      <c r="G172" s="208" t="s">
        <v>279</v>
      </c>
      <c r="H172" s="209">
        <v>1</v>
      </c>
      <c r="I172" s="210"/>
      <c r="J172" s="211">
        <f>ROUND(I172*H172,2)</f>
        <v>0</v>
      </c>
      <c r="K172" s="207" t="s">
        <v>19</v>
      </c>
      <c r="L172" s="45"/>
      <c r="M172" s="212" t="s">
        <v>19</v>
      </c>
      <c r="N172" s="213"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140</v>
      </c>
      <c r="AT172" s="216" t="s">
        <v>135</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140</v>
      </c>
      <c r="BM172" s="216" t="s">
        <v>1102</v>
      </c>
    </row>
    <row r="173" s="13" customFormat="1">
      <c r="A173" s="13"/>
      <c r="B173" s="218"/>
      <c r="C173" s="219"/>
      <c r="D173" s="220" t="s">
        <v>142</v>
      </c>
      <c r="E173" s="221" t="s">
        <v>19</v>
      </c>
      <c r="F173" s="222" t="s">
        <v>1103</v>
      </c>
      <c r="G173" s="219"/>
      <c r="H173" s="223">
        <v>1</v>
      </c>
      <c r="I173" s="224"/>
      <c r="J173" s="219"/>
      <c r="K173" s="219"/>
      <c r="L173" s="225"/>
      <c r="M173" s="226"/>
      <c r="N173" s="227"/>
      <c r="O173" s="227"/>
      <c r="P173" s="227"/>
      <c r="Q173" s="227"/>
      <c r="R173" s="227"/>
      <c r="S173" s="227"/>
      <c r="T173" s="228"/>
      <c r="U173" s="13"/>
      <c r="V173" s="13"/>
      <c r="W173" s="13"/>
      <c r="X173" s="13"/>
      <c r="Y173" s="13"/>
      <c r="Z173" s="13"/>
      <c r="AA173" s="13"/>
      <c r="AB173" s="13"/>
      <c r="AC173" s="13"/>
      <c r="AD173" s="13"/>
      <c r="AE173" s="13"/>
      <c r="AT173" s="229" t="s">
        <v>142</v>
      </c>
      <c r="AU173" s="229" t="s">
        <v>79</v>
      </c>
      <c r="AV173" s="13" t="s">
        <v>79</v>
      </c>
      <c r="AW173" s="13" t="s">
        <v>31</v>
      </c>
      <c r="AX173" s="13" t="s">
        <v>69</v>
      </c>
      <c r="AY173" s="229" t="s">
        <v>133</v>
      </c>
    </row>
    <row r="174" s="14" customFormat="1">
      <c r="A174" s="14"/>
      <c r="B174" s="230"/>
      <c r="C174" s="231"/>
      <c r="D174" s="220" t="s">
        <v>142</v>
      </c>
      <c r="E174" s="232" t="s">
        <v>19</v>
      </c>
      <c r="F174" s="233" t="s">
        <v>144</v>
      </c>
      <c r="G174" s="231"/>
      <c r="H174" s="234">
        <v>1</v>
      </c>
      <c r="I174" s="235"/>
      <c r="J174" s="231"/>
      <c r="K174" s="231"/>
      <c r="L174" s="236"/>
      <c r="M174" s="237"/>
      <c r="N174" s="238"/>
      <c r="O174" s="238"/>
      <c r="P174" s="238"/>
      <c r="Q174" s="238"/>
      <c r="R174" s="238"/>
      <c r="S174" s="238"/>
      <c r="T174" s="239"/>
      <c r="U174" s="14"/>
      <c r="V174" s="14"/>
      <c r="W174" s="14"/>
      <c r="X174" s="14"/>
      <c r="Y174" s="14"/>
      <c r="Z174" s="14"/>
      <c r="AA174" s="14"/>
      <c r="AB174" s="14"/>
      <c r="AC174" s="14"/>
      <c r="AD174" s="14"/>
      <c r="AE174" s="14"/>
      <c r="AT174" s="240" t="s">
        <v>142</v>
      </c>
      <c r="AU174" s="240" t="s">
        <v>79</v>
      </c>
      <c r="AV174" s="14" t="s">
        <v>140</v>
      </c>
      <c r="AW174" s="14" t="s">
        <v>31</v>
      </c>
      <c r="AX174" s="14" t="s">
        <v>77</v>
      </c>
      <c r="AY174" s="240" t="s">
        <v>133</v>
      </c>
    </row>
    <row r="175" s="2" customFormat="1" ht="16.5" customHeight="1">
      <c r="A175" s="39"/>
      <c r="B175" s="40"/>
      <c r="C175" s="205" t="s">
        <v>286</v>
      </c>
      <c r="D175" s="205" t="s">
        <v>135</v>
      </c>
      <c r="E175" s="206" t="s">
        <v>1104</v>
      </c>
      <c r="F175" s="207" t="s">
        <v>1105</v>
      </c>
      <c r="G175" s="208" t="s">
        <v>279</v>
      </c>
      <c r="H175" s="209">
        <v>22</v>
      </c>
      <c r="I175" s="210"/>
      <c r="J175" s="211">
        <f>ROUND(I175*H175,2)</f>
        <v>0</v>
      </c>
      <c r="K175" s="207" t="s">
        <v>139</v>
      </c>
      <c r="L175" s="45"/>
      <c r="M175" s="212" t="s">
        <v>19</v>
      </c>
      <c r="N175" s="213" t="s">
        <v>40</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140</v>
      </c>
      <c r="AT175" s="216" t="s">
        <v>135</v>
      </c>
      <c r="AU175" s="216" t="s">
        <v>79</v>
      </c>
      <c r="AY175" s="18" t="s">
        <v>133</v>
      </c>
      <c r="BE175" s="217">
        <f>IF(N175="základní",J175,0)</f>
        <v>0</v>
      </c>
      <c r="BF175" s="217">
        <f>IF(N175="snížená",J175,0)</f>
        <v>0</v>
      </c>
      <c r="BG175" s="217">
        <f>IF(N175="zákl. přenesená",J175,0)</f>
        <v>0</v>
      </c>
      <c r="BH175" s="217">
        <f>IF(N175="sníž. přenesená",J175,0)</f>
        <v>0</v>
      </c>
      <c r="BI175" s="217">
        <f>IF(N175="nulová",J175,0)</f>
        <v>0</v>
      </c>
      <c r="BJ175" s="18" t="s">
        <v>77</v>
      </c>
      <c r="BK175" s="217">
        <f>ROUND(I175*H175,2)</f>
        <v>0</v>
      </c>
      <c r="BL175" s="18" t="s">
        <v>140</v>
      </c>
      <c r="BM175" s="216" t="s">
        <v>1106</v>
      </c>
    </row>
    <row r="176" s="15" customFormat="1">
      <c r="A176" s="15"/>
      <c r="B176" s="265"/>
      <c r="C176" s="266"/>
      <c r="D176" s="220" t="s">
        <v>142</v>
      </c>
      <c r="E176" s="267" t="s">
        <v>19</v>
      </c>
      <c r="F176" s="268" t="s">
        <v>1107</v>
      </c>
      <c r="G176" s="266"/>
      <c r="H176" s="267" t="s">
        <v>19</v>
      </c>
      <c r="I176" s="269"/>
      <c r="J176" s="266"/>
      <c r="K176" s="266"/>
      <c r="L176" s="270"/>
      <c r="M176" s="271"/>
      <c r="N176" s="272"/>
      <c r="O176" s="272"/>
      <c r="P176" s="272"/>
      <c r="Q176" s="272"/>
      <c r="R176" s="272"/>
      <c r="S176" s="272"/>
      <c r="T176" s="273"/>
      <c r="U176" s="15"/>
      <c r="V176" s="15"/>
      <c r="W176" s="15"/>
      <c r="X176" s="15"/>
      <c r="Y176" s="15"/>
      <c r="Z176" s="15"/>
      <c r="AA176" s="15"/>
      <c r="AB176" s="15"/>
      <c r="AC176" s="15"/>
      <c r="AD176" s="15"/>
      <c r="AE176" s="15"/>
      <c r="AT176" s="274" t="s">
        <v>142</v>
      </c>
      <c r="AU176" s="274" t="s">
        <v>79</v>
      </c>
      <c r="AV176" s="15" t="s">
        <v>77</v>
      </c>
      <c r="AW176" s="15" t="s">
        <v>31</v>
      </c>
      <c r="AX176" s="15" t="s">
        <v>69</v>
      </c>
      <c r="AY176" s="274" t="s">
        <v>133</v>
      </c>
    </row>
    <row r="177" s="13" customFormat="1">
      <c r="A177" s="13"/>
      <c r="B177" s="218"/>
      <c r="C177" s="219"/>
      <c r="D177" s="220" t="s">
        <v>142</v>
      </c>
      <c r="E177" s="221" t="s">
        <v>19</v>
      </c>
      <c r="F177" s="222" t="s">
        <v>252</v>
      </c>
      <c r="G177" s="219"/>
      <c r="H177" s="223">
        <v>22</v>
      </c>
      <c r="I177" s="224"/>
      <c r="J177" s="219"/>
      <c r="K177" s="219"/>
      <c r="L177" s="225"/>
      <c r="M177" s="226"/>
      <c r="N177" s="227"/>
      <c r="O177" s="227"/>
      <c r="P177" s="227"/>
      <c r="Q177" s="227"/>
      <c r="R177" s="227"/>
      <c r="S177" s="227"/>
      <c r="T177" s="228"/>
      <c r="U177" s="13"/>
      <c r="V177" s="13"/>
      <c r="W177" s="13"/>
      <c r="X177" s="13"/>
      <c r="Y177" s="13"/>
      <c r="Z177" s="13"/>
      <c r="AA177" s="13"/>
      <c r="AB177" s="13"/>
      <c r="AC177" s="13"/>
      <c r="AD177" s="13"/>
      <c r="AE177" s="13"/>
      <c r="AT177" s="229" t="s">
        <v>142</v>
      </c>
      <c r="AU177" s="229" t="s">
        <v>79</v>
      </c>
      <c r="AV177" s="13" t="s">
        <v>79</v>
      </c>
      <c r="AW177" s="13" t="s">
        <v>31</v>
      </c>
      <c r="AX177" s="13" t="s">
        <v>69</v>
      </c>
      <c r="AY177" s="229" t="s">
        <v>133</v>
      </c>
    </row>
    <row r="178" s="14" customFormat="1">
      <c r="A178" s="14"/>
      <c r="B178" s="230"/>
      <c r="C178" s="231"/>
      <c r="D178" s="220" t="s">
        <v>142</v>
      </c>
      <c r="E178" s="232" t="s">
        <v>19</v>
      </c>
      <c r="F178" s="233" t="s">
        <v>144</v>
      </c>
      <c r="G178" s="231"/>
      <c r="H178" s="234">
        <v>22</v>
      </c>
      <c r="I178" s="235"/>
      <c r="J178" s="231"/>
      <c r="K178" s="231"/>
      <c r="L178" s="236"/>
      <c r="M178" s="237"/>
      <c r="N178" s="238"/>
      <c r="O178" s="238"/>
      <c r="P178" s="238"/>
      <c r="Q178" s="238"/>
      <c r="R178" s="238"/>
      <c r="S178" s="238"/>
      <c r="T178" s="239"/>
      <c r="U178" s="14"/>
      <c r="V178" s="14"/>
      <c r="W178" s="14"/>
      <c r="X178" s="14"/>
      <c r="Y178" s="14"/>
      <c r="Z178" s="14"/>
      <c r="AA178" s="14"/>
      <c r="AB178" s="14"/>
      <c r="AC178" s="14"/>
      <c r="AD178" s="14"/>
      <c r="AE178" s="14"/>
      <c r="AT178" s="240" t="s">
        <v>142</v>
      </c>
      <c r="AU178" s="240" t="s">
        <v>79</v>
      </c>
      <c r="AV178" s="14" t="s">
        <v>140</v>
      </c>
      <c r="AW178" s="14" t="s">
        <v>31</v>
      </c>
      <c r="AX178" s="14" t="s">
        <v>77</v>
      </c>
      <c r="AY178" s="240" t="s">
        <v>133</v>
      </c>
    </row>
    <row r="179" s="2" customFormat="1" ht="16.5" customHeight="1">
      <c r="A179" s="39"/>
      <c r="B179" s="40"/>
      <c r="C179" s="255" t="s">
        <v>291</v>
      </c>
      <c r="D179" s="255" t="s">
        <v>433</v>
      </c>
      <c r="E179" s="256" t="s">
        <v>1108</v>
      </c>
      <c r="F179" s="257" t="s">
        <v>1109</v>
      </c>
      <c r="G179" s="258" t="s">
        <v>279</v>
      </c>
      <c r="H179" s="259">
        <v>22.329999999999998</v>
      </c>
      <c r="I179" s="260"/>
      <c r="J179" s="261">
        <f>ROUND(I179*H179,2)</f>
        <v>0</v>
      </c>
      <c r="K179" s="257" t="s">
        <v>19</v>
      </c>
      <c r="L179" s="262"/>
      <c r="M179" s="263" t="s">
        <v>19</v>
      </c>
      <c r="N179" s="264" t="s">
        <v>40</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175</v>
      </c>
      <c r="AT179" s="216" t="s">
        <v>433</v>
      </c>
      <c r="AU179" s="216" t="s">
        <v>79</v>
      </c>
      <c r="AY179" s="18" t="s">
        <v>133</v>
      </c>
      <c r="BE179" s="217">
        <f>IF(N179="základní",J179,0)</f>
        <v>0</v>
      </c>
      <c r="BF179" s="217">
        <f>IF(N179="snížená",J179,0)</f>
        <v>0</v>
      </c>
      <c r="BG179" s="217">
        <f>IF(N179="zákl. přenesená",J179,0)</f>
        <v>0</v>
      </c>
      <c r="BH179" s="217">
        <f>IF(N179="sníž. přenesená",J179,0)</f>
        <v>0</v>
      </c>
      <c r="BI179" s="217">
        <f>IF(N179="nulová",J179,0)</f>
        <v>0</v>
      </c>
      <c r="BJ179" s="18" t="s">
        <v>77</v>
      </c>
      <c r="BK179" s="217">
        <f>ROUND(I179*H179,2)</f>
        <v>0</v>
      </c>
      <c r="BL179" s="18" t="s">
        <v>140</v>
      </c>
      <c r="BM179" s="216" t="s">
        <v>1110</v>
      </c>
    </row>
    <row r="180" s="2" customFormat="1" ht="16.5" customHeight="1">
      <c r="A180" s="39"/>
      <c r="B180" s="40"/>
      <c r="C180" s="255" t="s">
        <v>295</v>
      </c>
      <c r="D180" s="255" t="s">
        <v>433</v>
      </c>
      <c r="E180" s="256" t="s">
        <v>1111</v>
      </c>
      <c r="F180" s="257" t="s">
        <v>1112</v>
      </c>
      <c r="G180" s="258" t="s">
        <v>279</v>
      </c>
      <c r="H180" s="259">
        <v>21.315000000000001</v>
      </c>
      <c r="I180" s="260"/>
      <c r="J180" s="261">
        <f>ROUND(I180*H180,2)</f>
        <v>0</v>
      </c>
      <c r="K180" s="257" t="s">
        <v>19</v>
      </c>
      <c r="L180" s="262"/>
      <c r="M180" s="263" t="s">
        <v>19</v>
      </c>
      <c r="N180" s="264" t="s">
        <v>40</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175</v>
      </c>
      <c r="AT180" s="216" t="s">
        <v>433</v>
      </c>
      <c r="AU180" s="216" t="s">
        <v>79</v>
      </c>
      <c r="AY180" s="18" t="s">
        <v>133</v>
      </c>
      <c r="BE180" s="217">
        <f>IF(N180="základní",J180,0)</f>
        <v>0</v>
      </c>
      <c r="BF180" s="217">
        <f>IF(N180="snížená",J180,0)</f>
        <v>0</v>
      </c>
      <c r="BG180" s="217">
        <f>IF(N180="zákl. přenesená",J180,0)</f>
        <v>0</v>
      </c>
      <c r="BH180" s="217">
        <f>IF(N180="sníž. přenesená",J180,0)</f>
        <v>0</v>
      </c>
      <c r="BI180" s="217">
        <f>IF(N180="nulová",J180,0)</f>
        <v>0</v>
      </c>
      <c r="BJ180" s="18" t="s">
        <v>77</v>
      </c>
      <c r="BK180" s="217">
        <f>ROUND(I180*H180,2)</f>
        <v>0</v>
      </c>
      <c r="BL180" s="18" t="s">
        <v>140</v>
      </c>
      <c r="BM180" s="216" t="s">
        <v>1113</v>
      </c>
    </row>
    <row r="181" s="2" customFormat="1" ht="16.5" customHeight="1">
      <c r="A181" s="39"/>
      <c r="B181" s="40"/>
      <c r="C181" s="255" t="s">
        <v>301</v>
      </c>
      <c r="D181" s="255" t="s">
        <v>433</v>
      </c>
      <c r="E181" s="256" t="s">
        <v>1114</v>
      </c>
      <c r="F181" s="257" t="s">
        <v>1115</v>
      </c>
      <c r="G181" s="258" t="s">
        <v>279</v>
      </c>
      <c r="H181" s="259">
        <v>50.75</v>
      </c>
      <c r="I181" s="260"/>
      <c r="J181" s="261">
        <f>ROUND(I181*H181,2)</f>
        <v>0</v>
      </c>
      <c r="K181" s="257" t="s">
        <v>19</v>
      </c>
      <c r="L181" s="262"/>
      <c r="M181" s="263" t="s">
        <v>19</v>
      </c>
      <c r="N181" s="264"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175</v>
      </c>
      <c r="AT181" s="216" t="s">
        <v>433</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1116</v>
      </c>
    </row>
    <row r="182" s="2" customFormat="1" ht="16.5" customHeight="1">
      <c r="A182" s="39"/>
      <c r="B182" s="40"/>
      <c r="C182" s="255" t="s">
        <v>306</v>
      </c>
      <c r="D182" s="255" t="s">
        <v>433</v>
      </c>
      <c r="E182" s="256" t="s">
        <v>1117</v>
      </c>
      <c r="F182" s="257" t="s">
        <v>1118</v>
      </c>
      <c r="G182" s="258" t="s">
        <v>279</v>
      </c>
      <c r="H182" s="259">
        <v>22.329999999999998</v>
      </c>
      <c r="I182" s="260"/>
      <c r="J182" s="261">
        <f>ROUND(I182*H182,2)</f>
        <v>0</v>
      </c>
      <c r="K182" s="257" t="s">
        <v>19</v>
      </c>
      <c r="L182" s="262"/>
      <c r="M182" s="263" t="s">
        <v>19</v>
      </c>
      <c r="N182" s="264" t="s">
        <v>40</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175</v>
      </c>
      <c r="AT182" s="216" t="s">
        <v>433</v>
      </c>
      <c r="AU182" s="216" t="s">
        <v>79</v>
      </c>
      <c r="AY182" s="18" t="s">
        <v>133</v>
      </c>
      <c r="BE182" s="217">
        <f>IF(N182="základní",J182,0)</f>
        <v>0</v>
      </c>
      <c r="BF182" s="217">
        <f>IF(N182="snížená",J182,0)</f>
        <v>0</v>
      </c>
      <c r="BG182" s="217">
        <f>IF(N182="zákl. přenesená",J182,0)</f>
        <v>0</v>
      </c>
      <c r="BH182" s="217">
        <f>IF(N182="sníž. přenesená",J182,0)</f>
        <v>0</v>
      </c>
      <c r="BI182" s="217">
        <f>IF(N182="nulová",J182,0)</f>
        <v>0</v>
      </c>
      <c r="BJ182" s="18" t="s">
        <v>77</v>
      </c>
      <c r="BK182" s="217">
        <f>ROUND(I182*H182,2)</f>
        <v>0</v>
      </c>
      <c r="BL182" s="18" t="s">
        <v>140</v>
      </c>
      <c r="BM182" s="216" t="s">
        <v>1119</v>
      </c>
    </row>
    <row r="183" s="2" customFormat="1" ht="16.5" customHeight="1">
      <c r="A183" s="39"/>
      <c r="B183" s="40"/>
      <c r="C183" s="255" t="s">
        <v>310</v>
      </c>
      <c r="D183" s="255" t="s">
        <v>433</v>
      </c>
      <c r="E183" s="256" t="s">
        <v>1120</v>
      </c>
      <c r="F183" s="257" t="s">
        <v>1121</v>
      </c>
      <c r="G183" s="258" t="s">
        <v>279</v>
      </c>
      <c r="H183" s="259">
        <v>22.329999999999998</v>
      </c>
      <c r="I183" s="260"/>
      <c r="J183" s="261">
        <f>ROUND(I183*H183,2)</f>
        <v>0</v>
      </c>
      <c r="K183" s="257" t="s">
        <v>19</v>
      </c>
      <c r="L183" s="262"/>
      <c r="M183" s="263" t="s">
        <v>19</v>
      </c>
      <c r="N183" s="264"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175</v>
      </c>
      <c r="AT183" s="216" t="s">
        <v>433</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140</v>
      </c>
      <c r="BM183" s="216" t="s">
        <v>1122</v>
      </c>
    </row>
    <row r="184" s="2" customFormat="1" ht="16.5" customHeight="1">
      <c r="A184" s="39"/>
      <c r="B184" s="40"/>
      <c r="C184" s="205" t="s">
        <v>317</v>
      </c>
      <c r="D184" s="205" t="s">
        <v>135</v>
      </c>
      <c r="E184" s="206" t="s">
        <v>1123</v>
      </c>
      <c r="F184" s="207" t="s">
        <v>1124</v>
      </c>
      <c r="G184" s="208" t="s">
        <v>279</v>
      </c>
      <c r="H184" s="209">
        <v>22</v>
      </c>
      <c r="I184" s="210"/>
      <c r="J184" s="211">
        <f>ROUND(I184*H184,2)</f>
        <v>0</v>
      </c>
      <c r="K184" s="207" t="s">
        <v>139</v>
      </c>
      <c r="L184" s="45"/>
      <c r="M184" s="212" t="s">
        <v>19</v>
      </c>
      <c r="N184" s="213" t="s">
        <v>40</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140</v>
      </c>
      <c r="AT184" s="216" t="s">
        <v>135</v>
      </c>
      <c r="AU184" s="216" t="s">
        <v>79</v>
      </c>
      <c r="AY184" s="18" t="s">
        <v>133</v>
      </c>
      <c r="BE184" s="217">
        <f>IF(N184="základní",J184,0)</f>
        <v>0</v>
      </c>
      <c r="BF184" s="217">
        <f>IF(N184="snížená",J184,0)</f>
        <v>0</v>
      </c>
      <c r="BG184" s="217">
        <f>IF(N184="zákl. přenesená",J184,0)</f>
        <v>0</v>
      </c>
      <c r="BH184" s="217">
        <f>IF(N184="sníž. přenesená",J184,0)</f>
        <v>0</v>
      </c>
      <c r="BI184" s="217">
        <f>IF(N184="nulová",J184,0)</f>
        <v>0</v>
      </c>
      <c r="BJ184" s="18" t="s">
        <v>77</v>
      </c>
      <c r="BK184" s="217">
        <f>ROUND(I184*H184,2)</f>
        <v>0</v>
      </c>
      <c r="BL184" s="18" t="s">
        <v>140</v>
      </c>
      <c r="BM184" s="216" t="s">
        <v>1125</v>
      </c>
    </row>
    <row r="185" s="2" customFormat="1" ht="24.15" customHeight="1">
      <c r="A185" s="39"/>
      <c r="B185" s="40"/>
      <c r="C185" s="255" t="s">
        <v>323</v>
      </c>
      <c r="D185" s="255" t="s">
        <v>433</v>
      </c>
      <c r="E185" s="256" t="s">
        <v>1126</v>
      </c>
      <c r="F185" s="257" t="s">
        <v>1127</v>
      </c>
      <c r="G185" s="258" t="s">
        <v>279</v>
      </c>
      <c r="H185" s="259">
        <v>22</v>
      </c>
      <c r="I185" s="260"/>
      <c r="J185" s="261">
        <f>ROUND(I185*H185,2)</f>
        <v>0</v>
      </c>
      <c r="K185" s="257" t="s">
        <v>19</v>
      </c>
      <c r="L185" s="262"/>
      <c r="M185" s="263" t="s">
        <v>19</v>
      </c>
      <c r="N185" s="264"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175</v>
      </c>
      <c r="AT185" s="216" t="s">
        <v>433</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140</v>
      </c>
      <c r="BM185" s="216" t="s">
        <v>1128</v>
      </c>
    </row>
    <row r="186" s="2" customFormat="1" ht="16.5" customHeight="1">
      <c r="A186" s="39"/>
      <c r="B186" s="40"/>
      <c r="C186" s="255" t="s">
        <v>336</v>
      </c>
      <c r="D186" s="255" t="s">
        <v>433</v>
      </c>
      <c r="E186" s="256" t="s">
        <v>1129</v>
      </c>
      <c r="F186" s="257" t="s">
        <v>1130</v>
      </c>
      <c r="G186" s="258" t="s">
        <v>279</v>
      </c>
      <c r="H186" s="259">
        <v>22</v>
      </c>
      <c r="I186" s="260"/>
      <c r="J186" s="261">
        <f>ROUND(I186*H186,2)</f>
        <v>0</v>
      </c>
      <c r="K186" s="257" t="s">
        <v>19</v>
      </c>
      <c r="L186" s="262"/>
      <c r="M186" s="263" t="s">
        <v>19</v>
      </c>
      <c r="N186" s="264"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175</v>
      </c>
      <c r="AT186" s="216" t="s">
        <v>433</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1131</v>
      </c>
    </row>
    <row r="187" s="2" customFormat="1" ht="16.5" customHeight="1">
      <c r="A187" s="39"/>
      <c r="B187" s="40"/>
      <c r="C187" s="205" t="s">
        <v>341</v>
      </c>
      <c r="D187" s="205" t="s">
        <v>135</v>
      </c>
      <c r="E187" s="206" t="s">
        <v>1132</v>
      </c>
      <c r="F187" s="207" t="s">
        <v>1133</v>
      </c>
      <c r="G187" s="208" t="s">
        <v>388</v>
      </c>
      <c r="H187" s="209">
        <v>13.488</v>
      </c>
      <c r="I187" s="210"/>
      <c r="J187" s="211">
        <f>ROUND(I187*H187,2)</f>
        <v>0</v>
      </c>
      <c r="K187" s="207" t="s">
        <v>139</v>
      </c>
      <c r="L187" s="45"/>
      <c r="M187" s="212" t="s">
        <v>19</v>
      </c>
      <c r="N187" s="213" t="s">
        <v>40</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140</v>
      </c>
      <c r="AT187" s="216" t="s">
        <v>135</v>
      </c>
      <c r="AU187" s="216" t="s">
        <v>79</v>
      </c>
      <c r="AY187" s="18" t="s">
        <v>133</v>
      </c>
      <c r="BE187" s="217">
        <f>IF(N187="základní",J187,0)</f>
        <v>0</v>
      </c>
      <c r="BF187" s="217">
        <f>IF(N187="snížená",J187,0)</f>
        <v>0</v>
      </c>
      <c r="BG187" s="217">
        <f>IF(N187="zákl. přenesená",J187,0)</f>
        <v>0</v>
      </c>
      <c r="BH187" s="217">
        <f>IF(N187="sníž. přenesená",J187,0)</f>
        <v>0</v>
      </c>
      <c r="BI187" s="217">
        <f>IF(N187="nulová",J187,0)</f>
        <v>0</v>
      </c>
      <c r="BJ187" s="18" t="s">
        <v>77</v>
      </c>
      <c r="BK187" s="217">
        <f>ROUND(I187*H187,2)</f>
        <v>0</v>
      </c>
      <c r="BL187" s="18" t="s">
        <v>140</v>
      </c>
      <c r="BM187" s="216" t="s">
        <v>1134</v>
      </c>
    </row>
    <row r="188" s="15" customFormat="1">
      <c r="A188" s="15"/>
      <c r="B188" s="265"/>
      <c r="C188" s="266"/>
      <c r="D188" s="220" t="s">
        <v>142</v>
      </c>
      <c r="E188" s="267" t="s">
        <v>19</v>
      </c>
      <c r="F188" s="268" t="s">
        <v>1135</v>
      </c>
      <c r="G188" s="266"/>
      <c r="H188" s="267" t="s">
        <v>19</v>
      </c>
      <c r="I188" s="269"/>
      <c r="J188" s="266"/>
      <c r="K188" s="266"/>
      <c r="L188" s="270"/>
      <c r="M188" s="271"/>
      <c r="N188" s="272"/>
      <c r="O188" s="272"/>
      <c r="P188" s="272"/>
      <c r="Q188" s="272"/>
      <c r="R188" s="272"/>
      <c r="S188" s="272"/>
      <c r="T188" s="273"/>
      <c r="U188" s="15"/>
      <c r="V188" s="15"/>
      <c r="W188" s="15"/>
      <c r="X188" s="15"/>
      <c r="Y188" s="15"/>
      <c r="Z188" s="15"/>
      <c r="AA188" s="15"/>
      <c r="AB188" s="15"/>
      <c r="AC188" s="15"/>
      <c r="AD188" s="15"/>
      <c r="AE188" s="15"/>
      <c r="AT188" s="274" t="s">
        <v>142</v>
      </c>
      <c r="AU188" s="274" t="s">
        <v>79</v>
      </c>
      <c r="AV188" s="15" t="s">
        <v>77</v>
      </c>
      <c r="AW188" s="15" t="s">
        <v>31</v>
      </c>
      <c r="AX188" s="15" t="s">
        <v>69</v>
      </c>
      <c r="AY188" s="274" t="s">
        <v>133</v>
      </c>
    </row>
    <row r="189" s="13" customFormat="1">
      <c r="A189" s="13"/>
      <c r="B189" s="218"/>
      <c r="C189" s="219"/>
      <c r="D189" s="220" t="s">
        <v>142</v>
      </c>
      <c r="E189" s="221" t="s">
        <v>19</v>
      </c>
      <c r="F189" s="222" t="s">
        <v>1136</v>
      </c>
      <c r="G189" s="219"/>
      <c r="H189" s="223">
        <v>13.488</v>
      </c>
      <c r="I189" s="224"/>
      <c r="J189" s="219"/>
      <c r="K189" s="219"/>
      <c r="L189" s="225"/>
      <c r="M189" s="226"/>
      <c r="N189" s="227"/>
      <c r="O189" s="227"/>
      <c r="P189" s="227"/>
      <c r="Q189" s="227"/>
      <c r="R189" s="227"/>
      <c r="S189" s="227"/>
      <c r="T189" s="228"/>
      <c r="U189" s="13"/>
      <c r="V189" s="13"/>
      <c r="W189" s="13"/>
      <c r="X189" s="13"/>
      <c r="Y189" s="13"/>
      <c r="Z189" s="13"/>
      <c r="AA189" s="13"/>
      <c r="AB189" s="13"/>
      <c r="AC189" s="13"/>
      <c r="AD189" s="13"/>
      <c r="AE189" s="13"/>
      <c r="AT189" s="229" t="s">
        <v>142</v>
      </c>
      <c r="AU189" s="229" t="s">
        <v>79</v>
      </c>
      <c r="AV189" s="13" t="s">
        <v>79</v>
      </c>
      <c r="AW189" s="13" t="s">
        <v>31</v>
      </c>
      <c r="AX189" s="13" t="s">
        <v>69</v>
      </c>
      <c r="AY189" s="229" t="s">
        <v>133</v>
      </c>
    </row>
    <row r="190" s="14" customFormat="1">
      <c r="A190" s="14"/>
      <c r="B190" s="230"/>
      <c r="C190" s="231"/>
      <c r="D190" s="220" t="s">
        <v>142</v>
      </c>
      <c r="E190" s="232" t="s">
        <v>19</v>
      </c>
      <c r="F190" s="233" t="s">
        <v>144</v>
      </c>
      <c r="G190" s="231"/>
      <c r="H190" s="234">
        <v>13.488</v>
      </c>
      <c r="I190" s="235"/>
      <c r="J190" s="231"/>
      <c r="K190" s="231"/>
      <c r="L190" s="236"/>
      <c r="M190" s="237"/>
      <c r="N190" s="238"/>
      <c r="O190" s="238"/>
      <c r="P190" s="238"/>
      <c r="Q190" s="238"/>
      <c r="R190" s="238"/>
      <c r="S190" s="238"/>
      <c r="T190" s="239"/>
      <c r="U190" s="14"/>
      <c r="V190" s="14"/>
      <c r="W190" s="14"/>
      <c r="X190" s="14"/>
      <c r="Y190" s="14"/>
      <c r="Z190" s="14"/>
      <c r="AA190" s="14"/>
      <c r="AB190" s="14"/>
      <c r="AC190" s="14"/>
      <c r="AD190" s="14"/>
      <c r="AE190" s="14"/>
      <c r="AT190" s="240" t="s">
        <v>142</v>
      </c>
      <c r="AU190" s="240" t="s">
        <v>79</v>
      </c>
      <c r="AV190" s="14" t="s">
        <v>140</v>
      </c>
      <c r="AW190" s="14" t="s">
        <v>31</v>
      </c>
      <c r="AX190" s="14" t="s">
        <v>77</v>
      </c>
      <c r="AY190" s="240" t="s">
        <v>133</v>
      </c>
    </row>
    <row r="191" s="2" customFormat="1" ht="16.5" customHeight="1">
      <c r="A191" s="39"/>
      <c r="B191" s="40"/>
      <c r="C191" s="205" t="s">
        <v>353</v>
      </c>
      <c r="D191" s="205" t="s">
        <v>135</v>
      </c>
      <c r="E191" s="206" t="s">
        <v>1137</v>
      </c>
      <c r="F191" s="207" t="s">
        <v>1138</v>
      </c>
      <c r="G191" s="208" t="s">
        <v>279</v>
      </c>
      <c r="H191" s="209">
        <v>3</v>
      </c>
      <c r="I191" s="210"/>
      <c r="J191" s="211">
        <f>ROUND(I191*H191,2)</f>
        <v>0</v>
      </c>
      <c r="K191" s="207" t="s">
        <v>19</v>
      </c>
      <c r="L191" s="45"/>
      <c r="M191" s="212" t="s">
        <v>19</v>
      </c>
      <c r="N191" s="213" t="s">
        <v>40</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140</v>
      </c>
      <c r="AT191" s="216" t="s">
        <v>135</v>
      </c>
      <c r="AU191" s="216" t="s">
        <v>79</v>
      </c>
      <c r="AY191" s="18" t="s">
        <v>133</v>
      </c>
      <c r="BE191" s="217">
        <f>IF(N191="základní",J191,0)</f>
        <v>0</v>
      </c>
      <c r="BF191" s="217">
        <f>IF(N191="snížená",J191,0)</f>
        <v>0</v>
      </c>
      <c r="BG191" s="217">
        <f>IF(N191="zákl. přenesená",J191,0)</f>
        <v>0</v>
      </c>
      <c r="BH191" s="217">
        <f>IF(N191="sníž. přenesená",J191,0)</f>
        <v>0</v>
      </c>
      <c r="BI191" s="217">
        <f>IF(N191="nulová",J191,0)</f>
        <v>0</v>
      </c>
      <c r="BJ191" s="18" t="s">
        <v>77</v>
      </c>
      <c r="BK191" s="217">
        <f>ROUND(I191*H191,2)</f>
        <v>0</v>
      </c>
      <c r="BL191" s="18" t="s">
        <v>140</v>
      </c>
      <c r="BM191" s="216" t="s">
        <v>1139</v>
      </c>
    </row>
    <row r="192" s="13" customFormat="1">
      <c r="A192" s="13"/>
      <c r="B192" s="218"/>
      <c r="C192" s="219"/>
      <c r="D192" s="220" t="s">
        <v>142</v>
      </c>
      <c r="E192" s="221" t="s">
        <v>19</v>
      </c>
      <c r="F192" s="222" t="s">
        <v>1052</v>
      </c>
      <c r="G192" s="219"/>
      <c r="H192" s="223">
        <v>3</v>
      </c>
      <c r="I192" s="224"/>
      <c r="J192" s="219"/>
      <c r="K192" s="219"/>
      <c r="L192" s="225"/>
      <c r="M192" s="226"/>
      <c r="N192" s="227"/>
      <c r="O192" s="227"/>
      <c r="P192" s="227"/>
      <c r="Q192" s="227"/>
      <c r="R192" s="227"/>
      <c r="S192" s="227"/>
      <c r="T192" s="228"/>
      <c r="U192" s="13"/>
      <c r="V192" s="13"/>
      <c r="W192" s="13"/>
      <c r="X192" s="13"/>
      <c r="Y192" s="13"/>
      <c r="Z192" s="13"/>
      <c r="AA192" s="13"/>
      <c r="AB192" s="13"/>
      <c r="AC192" s="13"/>
      <c r="AD192" s="13"/>
      <c r="AE192" s="13"/>
      <c r="AT192" s="229" t="s">
        <v>142</v>
      </c>
      <c r="AU192" s="229" t="s">
        <v>79</v>
      </c>
      <c r="AV192" s="13" t="s">
        <v>79</v>
      </c>
      <c r="AW192" s="13" t="s">
        <v>31</v>
      </c>
      <c r="AX192" s="13" t="s">
        <v>69</v>
      </c>
      <c r="AY192" s="229" t="s">
        <v>133</v>
      </c>
    </row>
    <row r="193" s="14" customFormat="1">
      <c r="A193" s="14"/>
      <c r="B193" s="230"/>
      <c r="C193" s="231"/>
      <c r="D193" s="220" t="s">
        <v>142</v>
      </c>
      <c r="E193" s="232" t="s">
        <v>19</v>
      </c>
      <c r="F193" s="233" t="s">
        <v>144</v>
      </c>
      <c r="G193" s="231"/>
      <c r="H193" s="234">
        <v>3</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142</v>
      </c>
      <c r="AU193" s="240" t="s">
        <v>79</v>
      </c>
      <c r="AV193" s="14" t="s">
        <v>140</v>
      </c>
      <c r="AW193" s="14" t="s">
        <v>31</v>
      </c>
      <c r="AX193" s="14" t="s">
        <v>77</v>
      </c>
      <c r="AY193" s="240" t="s">
        <v>133</v>
      </c>
    </row>
    <row r="194" s="2" customFormat="1" ht="21.75" customHeight="1">
      <c r="A194" s="39"/>
      <c r="B194" s="40"/>
      <c r="C194" s="205" t="s">
        <v>358</v>
      </c>
      <c r="D194" s="205" t="s">
        <v>135</v>
      </c>
      <c r="E194" s="206" t="s">
        <v>1140</v>
      </c>
      <c r="F194" s="207" t="s">
        <v>1141</v>
      </c>
      <c r="G194" s="208" t="s">
        <v>230</v>
      </c>
      <c r="H194" s="209">
        <v>12</v>
      </c>
      <c r="I194" s="210"/>
      <c r="J194" s="211">
        <f>ROUND(I194*H194,2)</f>
        <v>0</v>
      </c>
      <c r="K194" s="207" t="s">
        <v>19</v>
      </c>
      <c r="L194" s="45"/>
      <c r="M194" s="212" t="s">
        <v>19</v>
      </c>
      <c r="N194" s="213" t="s">
        <v>40</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140</v>
      </c>
      <c r="AT194" s="216" t="s">
        <v>135</v>
      </c>
      <c r="AU194" s="216" t="s">
        <v>79</v>
      </c>
      <c r="AY194" s="18" t="s">
        <v>133</v>
      </c>
      <c r="BE194" s="217">
        <f>IF(N194="základní",J194,0)</f>
        <v>0</v>
      </c>
      <c r="BF194" s="217">
        <f>IF(N194="snížená",J194,0)</f>
        <v>0</v>
      </c>
      <c r="BG194" s="217">
        <f>IF(N194="zákl. přenesená",J194,0)</f>
        <v>0</v>
      </c>
      <c r="BH194" s="217">
        <f>IF(N194="sníž. přenesená",J194,0)</f>
        <v>0</v>
      </c>
      <c r="BI194" s="217">
        <f>IF(N194="nulová",J194,0)</f>
        <v>0</v>
      </c>
      <c r="BJ194" s="18" t="s">
        <v>77</v>
      </c>
      <c r="BK194" s="217">
        <f>ROUND(I194*H194,2)</f>
        <v>0</v>
      </c>
      <c r="BL194" s="18" t="s">
        <v>140</v>
      </c>
      <c r="BM194" s="216" t="s">
        <v>1142</v>
      </c>
    </row>
    <row r="195" s="2" customFormat="1" ht="16.5" customHeight="1">
      <c r="A195" s="39"/>
      <c r="B195" s="40"/>
      <c r="C195" s="205" t="s">
        <v>362</v>
      </c>
      <c r="D195" s="205" t="s">
        <v>135</v>
      </c>
      <c r="E195" s="206" t="s">
        <v>1143</v>
      </c>
      <c r="F195" s="207" t="s">
        <v>1144</v>
      </c>
      <c r="G195" s="208" t="s">
        <v>279</v>
      </c>
      <c r="H195" s="209">
        <v>2</v>
      </c>
      <c r="I195" s="210"/>
      <c r="J195" s="211">
        <f>ROUND(I195*H195,2)</f>
        <v>0</v>
      </c>
      <c r="K195" s="207" t="s">
        <v>19</v>
      </c>
      <c r="L195" s="45"/>
      <c r="M195" s="212" t="s">
        <v>19</v>
      </c>
      <c r="N195" s="213"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140</v>
      </c>
      <c r="AT195" s="216" t="s">
        <v>135</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140</v>
      </c>
      <c r="BM195" s="216" t="s">
        <v>1145</v>
      </c>
    </row>
    <row r="196" s="13" customFormat="1">
      <c r="A196" s="13"/>
      <c r="B196" s="218"/>
      <c r="C196" s="219"/>
      <c r="D196" s="220" t="s">
        <v>142</v>
      </c>
      <c r="E196" s="221" t="s">
        <v>19</v>
      </c>
      <c r="F196" s="222" t="s">
        <v>1146</v>
      </c>
      <c r="G196" s="219"/>
      <c r="H196" s="223">
        <v>2</v>
      </c>
      <c r="I196" s="224"/>
      <c r="J196" s="219"/>
      <c r="K196" s="219"/>
      <c r="L196" s="225"/>
      <c r="M196" s="226"/>
      <c r="N196" s="227"/>
      <c r="O196" s="227"/>
      <c r="P196" s="227"/>
      <c r="Q196" s="227"/>
      <c r="R196" s="227"/>
      <c r="S196" s="227"/>
      <c r="T196" s="228"/>
      <c r="U196" s="13"/>
      <c r="V196" s="13"/>
      <c r="W196" s="13"/>
      <c r="X196" s="13"/>
      <c r="Y196" s="13"/>
      <c r="Z196" s="13"/>
      <c r="AA196" s="13"/>
      <c r="AB196" s="13"/>
      <c r="AC196" s="13"/>
      <c r="AD196" s="13"/>
      <c r="AE196" s="13"/>
      <c r="AT196" s="229" t="s">
        <v>142</v>
      </c>
      <c r="AU196" s="229" t="s">
        <v>79</v>
      </c>
      <c r="AV196" s="13" t="s">
        <v>79</v>
      </c>
      <c r="AW196" s="13" t="s">
        <v>31</v>
      </c>
      <c r="AX196" s="13" t="s">
        <v>69</v>
      </c>
      <c r="AY196" s="229" t="s">
        <v>133</v>
      </c>
    </row>
    <row r="197" s="14" customFormat="1">
      <c r="A197" s="14"/>
      <c r="B197" s="230"/>
      <c r="C197" s="231"/>
      <c r="D197" s="220" t="s">
        <v>142</v>
      </c>
      <c r="E197" s="232" t="s">
        <v>19</v>
      </c>
      <c r="F197" s="233" t="s">
        <v>144</v>
      </c>
      <c r="G197" s="231"/>
      <c r="H197" s="234">
        <v>2</v>
      </c>
      <c r="I197" s="235"/>
      <c r="J197" s="231"/>
      <c r="K197" s="231"/>
      <c r="L197" s="236"/>
      <c r="M197" s="237"/>
      <c r="N197" s="238"/>
      <c r="O197" s="238"/>
      <c r="P197" s="238"/>
      <c r="Q197" s="238"/>
      <c r="R197" s="238"/>
      <c r="S197" s="238"/>
      <c r="T197" s="239"/>
      <c r="U197" s="14"/>
      <c r="V197" s="14"/>
      <c r="W197" s="14"/>
      <c r="X197" s="14"/>
      <c r="Y197" s="14"/>
      <c r="Z197" s="14"/>
      <c r="AA197" s="14"/>
      <c r="AB197" s="14"/>
      <c r="AC197" s="14"/>
      <c r="AD197" s="14"/>
      <c r="AE197" s="14"/>
      <c r="AT197" s="240" t="s">
        <v>142</v>
      </c>
      <c r="AU197" s="240" t="s">
        <v>79</v>
      </c>
      <c r="AV197" s="14" t="s">
        <v>140</v>
      </c>
      <c r="AW197" s="14" t="s">
        <v>31</v>
      </c>
      <c r="AX197" s="14" t="s">
        <v>77</v>
      </c>
      <c r="AY197" s="240" t="s">
        <v>133</v>
      </c>
    </row>
    <row r="198" s="12" customFormat="1" ht="22.8" customHeight="1">
      <c r="A198" s="12"/>
      <c r="B198" s="189"/>
      <c r="C198" s="190"/>
      <c r="D198" s="191" t="s">
        <v>68</v>
      </c>
      <c r="E198" s="203" t="s">
        <v>939</v>
      </c>
      <c r="F198" s="203" t="s">
        <v>940</v>
      </c>
      <c r="G198" s="190"/>
      <c r="H198" s="190"/>
      <c r="I198" s="193"/>
      <c r="J198" s="204">
        <f>BK198</f>
        <v>0</v>
      </c>
      <c r="K198" s="190"/>
      <c r="L198" s="195"/>
      <c r="M198" s="196"/>
      <c r="N198" s="197"/>
      <c r="O198" s="197"/>
      <c r="P198" s="198">
        <f>SUM(P199:P200)</f>
        <v>0</v>
      </c>
      <c r="Q198" s="197"/>
      <c r="R198" s="198">
        <f>SUM(R199:R200)</f>
        <v>0</v>
      </c>
      <c r="S198" s="197"/>
      <c r="T198" s="199">
        <f>SUM(T199:T200)</f>
        <v>0</v>
      </c>
      <c r="U198" s="12"/>
      <c r="V198" s="12"/>
      <c r="W198" s="12"/>
      <c r="X198" s="12"/>
      <c r="Y198" s="12"/>
      <c r="Z198" s="12"/>
      <c r="AA198" s="12"/>
      <c r="AB198" s="12"/>
      <c r="AC198" s="12"/>
      <c r="AD198" s="12"/>
      <c r="AE198" s="12"/>
      <c r="AR198" s="200" t="s">
        <v>77</v>
      </c>
      <c r="AT198" s="201" t="s">
        <v>68</v>
      </c>
      <c r="AU198" s="201" t="s">
        <v>77</v>
      </c>
      <c r="AY198" s="200" t="s">
        <v>133</v>
      </c>
      <c r="BK198" s="202">
        <f>SUM(BK199:BK200)</f>
        <v>0</v>
      </c>
    </row>
    <row r="199" s="2" customFormat="1" ht="24.15" customHeight="1">
      <c r="A199" s="39"/>
      <c r="B199" s="40"/>
      <c r="C199" s="205" t="s">
        <v>373</v>
      </c>
      <c r="D199" s="205" t="s">
        <v>135</v>
      </c>
      <c r="E199" s="206" t="s">
        <v>1147</v>
      </c>
      <c r="F199" s="207" t="s">
        <v>1148</v>
      </c>
      <c r="G199" s="208" t="s">
        <v>320</v>
      </c>
      <c r="H199" s="209">
        <v>320.10700000000003</v>
      </c>
      <c r="I199" s="210"/>
      <c r="J199" s="211">
        <f>ROUND(I199*H199,2)</f>
        <v>0</v>
      </c>
      <c r="K199" s="207" t="s">
        <v>139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1149</v>
      </c>
    </row>
    <row r="200" s="2" customFormat="1" ht="24.15" customHeight="1">
      <c r="A200" s="39"/>
      <c r="B200" s="40"/>
      <c r="C200" s="205" t="s">
        <v>636</v>
      </c>
      <c r="D200" s="205" t="s">
        <v>135</v>
      </c>
      <c r="E200" s="206" t="s">
        <v>1150</v>
      </c>
      <c r="F200" s="207" t="s">
        <v>1151</v>
      </c>
      <c r="G200" s="208" t="s">
        <v>320</v>
      </c>
      <c r="H200" s="209">
        <v>320.10700000000003</v>
      </c>
      <c r="I200" s="210"/>
      <c r="J200" s="211">
        <f>ROUND(I200*H200,2)</f>
        <v>0</v>
      </c>
      <c r="K200" s="207" t="s">
        <v>139</v>
      </c>
      <c r="L200" s="45"/>
      <c r="M200" s="249" t="s">
        <v>19</v>
      </c>
      <c r="N200" s="250" t="s">
        <v>40</v>
      </c>
      <c r="O200" s="251"/>
      <c r="P200" s="252">
        <f>O200*H200</f>
        <v>0</v>
      </c>
      <c r="Q200" s="252">
        <v>0</v>
      </c>
      <c r="R200" s="252">
        <f>Q200*H200</f>
        <v>0</v>
      </c>
      <c r="S200" s="252">
        <v>0</v>
      </c>
      <c r="T200" s="253">
        <f>S200*H200</f>
        <v>0</v>
      </c>
      <c r="U200" s="39"/>
      <c r="V200" s="39"/>
      <c r="W200" s="39"/>
      <c r="X200" s="39"/>
      <c r="Y200" s="39"/>
      <c r="Z200" s="39"/>
      <c r="AA200" s="39"/>
      <c r="AB200" s="39"/>
      <c r="AC200" s="39"/>
      <c r="AD200" s="39"/>
      <c r="AE200" s="39"/>
      <c r="AR200" s="216" t="s">
        <v>140</v>
      </c>
      <c r="AT200" s="216" t="s">
        <v>135</v>
      </c>
      <c r="AU200" s="216" t="s">
        <v>79</v>
      </c>
      <c r="AY200" s="18" t="s">
        <v>133</v>
      </c>
      <c r="BE200" s="217">
        <f>IF(N200="základní",J200,0)</f>
        <v>0</v>
      </c>
      <c r="BF200" s="217">
        <f>IF(N200="snížená",J200,0)</f>
        <v>0</v>
      </c>
      <c r="BG200" s="217">
        <f>IF(N200="zákl. přenesená",J200,0)</f>
        <v>0</v>
      </c>
      <c r="BH200" s="217">
        <f>IF(N200="sníž. přenesená",J200,0)</f>
        <v>0</v>
      </c>
      <c r="BI200" s="217">
        <f>IF(N200="nulová",J200,0)</f>
        <v>0</v>
      </c>
      <c r="BJ200" s="18" t="s">
        <v>77</v>
      </c>
      <c r="BK200" s="217">
        <f>ROUND(I200*H200,2)</f>
        <v>0</v>
      </c>
      <c r="BL200" s="18" t="s">
        <v>140</v>
      </c>
      <c r="BM200" s="216" t="s">
        <v>1152</v>
      </c>
    </row>
    <row r="201" s="2" customFormat="1" ht="6.96" customHeight="1">
      <c r="A201" s="39"/>
      <c r="B201" s="60"/>
      <c r="C201" s="61"/>
      <c r="D201" s="61"/>
      <c r="E201" s="61"/>
      <c r="F201" s="61"/>
      <c r="G201" s="61"/>
      <c r="H201" s="61"/>
      <c r="I201" s="61"/>
      <c r="J201" s="61"/>
      <c r="K201" s="61"/>
      <c r="L201" s="45"/>
      <c r="M201" s="39"/>
      <c r="O201" s="39"/>
      <c r="P201" s="39"/>
      <c r="Q201" s="39"/>
      <c r="R201" s="39"/>
      <c r="S201" s="39"/>
      <c r="T201" s="39"/>
      <c r="U201" s="39"/>
      <c r="V201" s="39"/>
      <c r="W201" s="39"/>
      <c r="X201" s="39"/>
      <c r="Y201" s="39"/>
      <c r="Z201" s="39"/>
      <c r="AA201" s="39"/>
      <c r="AB201" s="39"/>
      <c r="AC201" s="39"/>
      <c r="AD201" s="39"/>
      <c r="AE201" s="39"/>
    </row>
  </sheetData>
  <sheetProtection sheet="1" autoFilter="0" formatColumns="0" formatRows="0" objects="1" scenarios="1" spinCount="100000" saltValue="0HHEwm9LQWEj/0A8HLXNN2IxuLixPwpJbO8aW9EL8eHaH6zRc1kFqggGPK6FrVl8M+E2vW67XazVo4P82cbBCA==" hashValue="OzBJqrO3sovWOZuYG5+HqqOLDdYvVfpXDvwXLd8Wb6DhICdnGgxf7dvIOpP9Y2iuengQuNKs6dqEEPMOIZmVRA==" algorithmName="SHA-512" password="CC35"/>
  <autoFilter ref="C84:K200"/>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94</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1153</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ROUND((SUM(BE81:BE102)),  2)</f>
        <v>0</v>
      </c>
      <c r="G33" s="39"/>
      <c r="H33" s="39"/>
      <c r="I33" s="149">
        <v>0.20999999999999999</v>
      </c>
      <c r="J33" s="148">
        <f>ROUND(((SUM(BE81:BE102))*I33),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ROUND((SUM(BF81:BF102)),  2)</f>
        <v>0</v>
      </c>
      <c r="G34" s="39"/>
      <c r="H34" s="39"/>
      <c r="I34" s="149">
        <v>0.14999999999999999</v>
      </c>
      <c r="J34" s="148">
        <f>ROUND(((SUM(BF81:BF102))*I34),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ROUND((SUM(BG81:BG102)),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ROUND((SUM(BH81:BH102)),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ROUND((SUM(BI81:BI102)),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801 - Ohumusování a za...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J83</f>
        <v>0</v>
      </c>
      <c r="K61" s="173"/>
      <c r="L61" s="177"/>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2" customFormat="1" ht="24.96" customHeight="1">
      <c r="A68" s="39"/>
      <c r="B68" s="40"/>
      <c r="C68" s="24" t="s">
        <v>118</v>
      </c>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6.5" customHeight="1">
      <c r="A71" s="39"/>
      <c r="B71" s="40"/>
      <c r="C71" s="41"/>
      <c r="D71" s="41"/>
      <c r="E71" s="161" t="str">
        <f>E7</f>
        <v>Na Pláni Praha 5 č. akce 968 - změna č. 1 (kontrolní rozpo., slepý vv</v>
      </c>
      <c r="F71" s="33"/>
      <c r="G71" s="33"/>
      <c r="H71" s="33"/>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108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70" t="str">
        <f>E9</f>
        <v>SO 801 - Ohumusování a za...</v>
      </c>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 xml:space="preserve"> </v>
      </c>
      <c r="G75" s="41"/>
      <c r="H75" s="41"/>
      <c r="I75" s="33" t="s">
        <v>23</v>
      </c>
      <c r="J75" s="73" t="str">
        <f>IF(J12="","",J12)</f>
        <v>23. 3. 2021</v>
      </c>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33" t="s">
        <v>30</v>
      </c>
      <c r="J77" s="37" t="str">
        <f>E21</f>
        <v xml:space="preserve"> </v>
      </c>
      <c r="K77" s="41"/>
      <c r="L77" s="135"/>
      <c r="S77" s="39"/>
      <c r="T77" s="39"/>
      <c r="U77" s="39"/>
      <c r="V77" s="39"/>
      <c r="W77" s="39"/>
      <c r="X77" s="39"/>
      <c r="Y77" s="39"/>
      <c r="Z77" s="39"/>
      <c r="AA77" s="39"/>
      <c r="AB77" s="39"/>
      <c r="AC77" s="39"/>
      <c r="AD77" s="39"/>
      <c r="AE77" s="39"/>
    </row>
    <row r="78" s="2" customFormat="1" ht="15.15" customHeight="1">
      <c r="A78" s="39"/>
      <c r="B78" s="40"/>
      <c r="C78" s="33" t="s">
        <v>28</v>
      </c>
      <c r="D78" s="41"/>
      <c r="E78" s="41"/>
      <c r="F78" s="28" t="str">
        <f>IF(E18="","",E18)</f>
        <v>Vyplň údaj</v>
      </c>
      <c r="G78" s="41"/>
      <c r="H78" s="41"/>
      <c r="I78" s="33" t="s">
        <v>32</v>
      </c>
      <c r="J78" s="37" t="str">
        <f>E24</f>
        <v xml:space="preserve"> </v>
      </c>
      <c r="K78" s="41"/>
      <c r="L78" s="135"/>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11" customFormat="1" ht="29.28" customHeight="1">
      <c r="A80" s="178"/>
      <c r="B80" s="179"/>
      <c r="C80" s="180" t="s">
        <v>119</v>
      </c>
      <c r="D80" s="181" t="s">
        <v>54</v>
      </c>
      <c r="E80" s="181" t="s">
        <v>50</v>
      </c>
      <c r="F80" s="181" t="s">
        <v>51</v>
      </c>
      <c r="G80" s="181" t="s">
        <v>120</v>
      </c>
      <c r="H80" s="181" t="s">
        <v>121</v>
      </c>
      <c r="I80" s="181" t="s">
        <v>122</v>
      </c>
      <c r="J80" s="181" t="s">
        <v>112</v>
      </c>
      <c r="K80" s="182" t="s">
        <v>123</v>
      </c>
      <c r="L80" s="183"/>
      <c r="M80" s="93" t="s">
        <v>19</v>
      </c>
      <c r="N80" s="94" t="s">
        <v>39</v>
      </c>
      <c r="O80" s="94" t="s">
        <v>124</v>
      </c>
      <c r="P80" s="94" t="s">
        <v>125</v>
      </c>
      <c r="Q80" s="94" t="s">
        <v>126</v>
      </c>
      <c r="R80" s="94" t="s">
        <v>127</v>
      </c>
      <c r="S80" s="94" t="s">
        <v>128</v>
      </c>
      <c r="T80" s="95" t="s">
        <v>129</v>
      </c>
      <c r="U80" s="178"/>
      <c r="V80" s="178"/>
      <c r="W80" s="178"/>
      <c r="X80" s="178"/>
      <c r="Y80" s="178"/>
      <c r="Z80" s="178"/>
      <c r="AA80" s="178"/>
      <c r="AB80" s="178"/>
      <c r="AC80" s="178"/>
      <c r="AD80" s="178"/>
      <c r="AE80" s="178"/>
    </row>
    <row r="81" s="2" customFormat="1" ht="22.8" customHeight="1">
      <c r="A81" s="39"/>
      <c r="B81" s="40"/>
      <c r="C81" s="100" t="s">
        <v>130</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68</v>
      </c>
      <c r="AU81" s="18" t="s">
        <v>113</v>
      </c>
      <c r="BK81" s="188">
        <f>BK82</f>
        <v>0</v>
      </c>
    </row>
    <row r="82" s="12" customFormat="1" ht="25.92" customHeight="1">
      <c r="A82" s="12"/>
      <c r="B82" s="189"/>
      <c r="C82" s="190"/>
      <c r="D82" s="191" t="s">
        <v>68</v>
      </c>
      <c r="E82" s="192" t="s">
        <v>131</v>
      </c>
      <c r="F82" s="192" t="s">
        <v>132</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77</v>
      </c>
      <c r="AT82" s="201" t="s">
        <v>68</v>
      </c>
      <c r="AU82" s="201" t="s">
        <v>69</v>
      </c>
      <c r="AY82" s="200" t="s">
        <v>133</v>
      </c>
      <c r="BK82" s="202">
        <f>BK83</f>
        <v>0</v>
      </c>
    </row>
    <row r="83" s="12" customFormat="1" ht="22.8" customHeight="1">
      <c r="A83" s="12"/>
      <c r="B83" s="189"/>
      <c r="C83" s="190"/>
      <c r="D83" s="191" t="s">
        <v>68</v>
      </c>
      <c r="E83" s="203" t="s">
        <v>77</v>
      </c>
      <c r="F83" s="203" t="s">
        <v>134</v>
      </c>
      <c r="G83" s="190"/>
      <c r="H83" s="190"/>
      <c r="I83" s="193"/>
      <c r="J83" s="204">
        <f>BK83</f>
        <v>0</v>
      </c>
      <c r="K83" s="190"/>
      <c r="L83" s="195"/>
      <c r="M83" s="196"/>
      <c r="N83" s="197"/>
      <c r="O83" s="197"/>
      <c r="P83" s="198">
        <f>SUM(P84:P102)</f>
        <v>0</v>
      </c>
      <c r="Q83" s="197"/>
      <c r="R83" s="198">
        <f>SUM(R84:R102)</f>
        <v>0</v>
      </c>
      <c r="S83" s="197"/>
      <c r="T83" s="199">
        <f>SUM(T84:T102)</f>
        <v>0</v>
      </c>
      <c r="U83" s="12"/>
      <c r="V83" s="12"/>
      <c r="W83" s="12"/>
      <c r="X83" s="12"/>
      <c r="Y83" s="12"/>
      <c r="Z83" s="12"/>
      <c r="AA83" s="12"/>
      <c r="AB83" s="12"/>
      <c r="AC83" s="12"/>
      <c r="AD83" s="12"/>
      <c r="AE83" s="12"/>
      <c r="AR83" s="200" t="s">
        <v>77</v>
      </c>
      <c r="AT83" s="201" t="s">
        <v>68</v>
      </c>
      <c r="AU83" s="201" t="s">
        <v>77</v>
      </c>
      <c r="AY83" s="200" t="s">
        <v>133</v>
      </c>
      <c r="BK83" s="202">
        <f>SUM(BK84:BK102)</f>
        <v>0</v>
      </c>
    </row>
    <row r="84" s="2" customFormat="1" ht="16.5" customHeight="1">
      <c r="A84" s="39"/>
      <c r="B84" s="40"/>
      <c r="C84" s="205" t="s">
        <v>77</v>
      </c>
      <c r="D84" s="205" t="s">
        <v>135</v>
      </c>
      <c r="E84" s="206" t="s">
        <v>1154</v>
      </c>
      <c r="F84" s="207" t="s">
        <v>1155</v>
      </c>
      <c r="G84" s="208" t="s">
        <v>388</v>
      </c>
      <c r="H84" s="209">
        <v>436.30000000000001</v>
      </c>
      <c r="I84" s="210"/>
      <c r="J84" s="211">
        <f>ROUND(I84*H84,2)</f>
        <v>0</v>
      </c>
      <c r="K84" s="207" t="s">
        <v>139</v>
      </c>
      <c r="L84" s="45"/>
      <c r="M84" s="212" t="s">
        <v>19</v>
      </c>
      <c r="N84" s="213" t="s">
        <v>40</v>
      </c>
      <c r="O84" s="85"/>
      <c r="P84" s="214">
        <f>O84*H84</f>
        <v>0</v>
      </c>
      <c r="Q84" s="214">
        <v>0</v>
      </c>
      <c r="R84" s="214">
        <f>Q84*H84</f>
        <v>0</v>
      </c>
      <c r="S84" s="214">
        <v>0</v>
      </c>
      <c r="T84" s="215">
        <f>S84*H84</f>
        <v>0</v>
      </c>
      <c r="U84" s="39"/>
      <c r="V84" s="39"/>
      <c r="W84" s="39"/>
      <c r="X84" s="39"/>
      <c r="Y84" s="39"/>
      <c r="Z84" s="39"/>
      <c r="AA84" s="39"/>
      <c r="AB84" s="39"/>
      <c r="AC84" s="39"/>
      <c r="AD84" s="39"/>
      <c r="AE84" s="39"/>
      <c r="AR84" s="216" t="s">
        <v>140</v>
      </c>
      <c r="AT84" s="216" t="s">
        <v>135</v>
      </c>
      <c r="AU84" s="216" t="s">
        <v>79</v>
      </c>
      <c r="AY84" s="18" t="s">
        <v>133</v>
      </c>
      <c r="BE84" s="217">
        <f>IF(N84="základní",J84,0)</f>
        <v>0</v>
      </c>
      <c r="BF84" s="217">
        <f>IF(N84="snížená",J84,0)</f>
        <v>0</v>
      </c>
      <c r="BG84" s="217">
        <f>IF(N84="zákl. přenesená",J84,0)</f>
        <v>0</v>
      </c>
      <c r="BH84" s="217">
        <f>IF(N84="sníž. přenesená",J84,0)</f>
        <v>0</v>
      </c>
      <c r="BI84" s="217">
        <f>IF(N84="nulová",J84,0)</f>
        <v>0</v>
      </c>
      <c r="BJ84" s="18" t="s">
        <v>77</v>
      </c>
      <c r="BK84" s="217">
        <f>ROUND(I84*H84,2)</f>
        <v>0</v>
      </c>
      <c r="BL84" s="18" t="s">
        <v>140</v>
      </c>
      <c r="BM84" s="216" t="s">
        <v>1156</v>
      </c>
    </row>
    <row r="85" s="15" customFormat="1">
      <c r="A85" s="15"/>
      <c r="B85" s="265"/>
      <c r="C85" s="266"/>
      <c r="D85" s="220" t="s">
        <v>142</v>
      </c>
      <c r="E85" s="267" t="s">
        <v>19</v>
      </c>
      <c r="F85" s="268" t="s">
        <v>1157</v>
      </c>
      <c r="G85" s="266"/>
      <c r="H85" s="267" t="s">
        <v>19</v>
      </c>
      <c r="I85" s="269"/>
      <c r="J85" s="266"/>
      <c r="K85" s="266"/>
      <c r="L85" s="270"/>
      <c r="M85" s="271"/>
      <c r="N85" s="272"/>
      <c r="O85" s="272"/>
      <c r="P85" s="272"/>
      <c r="Q85" s="272"/>
      <c r="R85" s="272"/>
      <c r="S85" s="272"/>
      <c r="T85" s="273"/>
      <c r="U85" s="15"/>
      <c r="V85" s="15"/>
      <c r="W85" s="15"/>
      <c r="X85" s="15"/>
      <c r="Y85" s="15"/>
      <c r="Z85" s="15"/>
      <c r="AA85" s="15"/>
      <c r="AB85" s="15"/>
      <c r="AC85" s="15"/>
      <c r="AD85" s="15"/>
      <c r="AE85" s="15"/>
      <c r="AT85" s="274" t="s">
        <v>142</v>
      </c>
      <c r="AU85" s="274" t="s">
        <v>79</v>
      </c>
      <c r="AV85" s="15" t="s">
        <v>77</v>
      </c>
      <c r="AW85" s="15" t="s">
        <v>31</v>
      </c>
      <c r="AX85" s="15" t="s">
        <v>69</v>
      </c>
      <c r="AY85" s="274" t="s">
        <v>133</v>
      </c>
    </row>
    <row r="86" s="13" customFormat="1">
      <c r="A86" s="13"/>
      <c r="B86" s="218"/>
      <c r="C86" s="219"/>
      <c r="D86" s="220" t="s">
        <v>142</v>
      </c>
      <c r="E86" s="221" t="s">
        <v>19</v>
      </c>
      <c r="F86" s="222" t="s">
        <v>1158</v>
      </c>
      <c r="G86" s="219"/>
      <c r="H86" s="223">
        <v>436.30000000000001</v>
      </c>
      <c r="I86" s="224"/>
      <c r="J86" s="219"/>
      <c r="K86" s="219"/>
      <c r="L86" s="225"/>
      <c r="M86" s="226"/>
      <c r="N86" s="227"/>
      <c r="O86" s="227"/>
      <c r="P86" s="227"/>
      <c r="Q86" s="227"/>
      <c r="R86" s="227"/>
      <c r="S86" s="227"/>
      <c r="T86" s="228"/>
      <c r="U86" s="13"/>
      <c r="V86" s="13"/>
      <c r="W86" s="13"/>
      <c r="X86" s="13"/>
      <c r="Y86" s="13"/>
      <c r="Z86" s="13"/>
      <c r="AA86" s="13"/>
      <c r="AB86" s="13"/>
      <c r="AC86" s="13"/>
      <c r="AD86" s="13"/>
      <c r="AE86" s="13"/>
      <c r="AT86" s="229" t="s">
        <v>142</v>
      </c>
      <c r="AU86" s="229" t="s">
        <v>79</v>
      </c>
      <c r="AV86" s="13" t="s">
        <v>79</v>
      </c>
      <c r="AW86" s="13" t="s">
        <v>31</v>
      </c>
      <c r="AX86" s="13" t="s">
        <v>69</v>
      </c>
      <c r="AY86" s="229" t="s">
        <v>133</v>
      </c>
    </row>
    <row r="87" s="14" customFormat="1">
      <c r="A87" s="14"/>
      <c r="B87" s="230"/>
      <c r="C87" s="231"/>
      <c r="D87" s="220" t="s">
        <v>142</v>
      </c>
      <c r="E87" s="232" t="s">
        <v>19</v>
      </c>
      <c r="F87" s="233" t="s">
        <v>144</v>
      </c>
      <c r="G87" s="231"/>
      <c r="H87" s="234">
        <v>436.30000000000001</v>
      </c>
      <c r="I87" s="235"/>
      <c r="J87" s="231"/>
      <c r="K87" s="231"/>
      <c r="L87" s="236"/>
      <c r="M87" s="237"/>
      <c r="N87" s="238"/>
      <c r="O87" s="238"/>
      <c r="P87" s="238"/>
      <c r="Q87" s="238"/>
      <c r="R87" s="238"/>
      <c r="S87" s="238"/>
      <c r="T87" s="239"/>
      <c r="U87" s="14"/>
      <c r="V87" s="14"/>
      <c r="W87" s="14"/>
      <c r="X87" s="14"/>
      <c r="Y87" s="14"/>
      <c r="Z87" s="14"/>
      <c r="AA87" s="14"/>
      <c r="AB87" s="14"/>
      <c r="AC87" s="14"/>
      <c r="AD87" s="14"/>
      <c r="AE87" s="14"/>
      <c r="AT87" s="240" t="s">
        <v>142</v>
      </c>
      <c r="AU87" s="240" t="s">
        <v>79</v>
      </c>
      <c r="AV87" s="14" t="s">
        <v>140</v>
      </c>
      <c r="AW87" s="14" t="s">
        <v>31</v>
      </c>
      <c r="AX87" s="14" t="s">
        <v>77</v>
      </c>
      <c r="AY87" s="240" t="s">
        <v>133</v>
      </c>
    </row>
    <row r="88" s="2" customFormat="1" ht="24.15" customHeight="1">
      <c r="A88" s="39"/>
      <c r="B88" s="40"/>
      <c r="C88" s="205" t="s">
        <v>79</v>
      </c>
      <c r="D88" s="205" t="s">
        <v>135</v>
      </c>
      <c r="E88" s="206" t="s">
        <v>1159</v>
      </c>
      <c r="F88" s="207" t="s">
        <v>1160</v>
      </c>
      <c r="G88" s="208" t="s">
        <v>138</v>
      </c>
      <c r="H88" s="209">
        <v>436.30000000000001</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1161</v>
      </c>
    </row>
    <row r="89" s="15" customFormat="1">
      <c r="A89" s="15"/>
      <c r="B89" s="265"/>
      <c r="C89" s="266"/>
      <c r="D89" s="220" t="s">
        <v>142</v>
      </c>
      <c r="E89" s="267" t="s">
        <v>19</v>
      </c>
      <c r="F89" s="268" t="s">
        <v>1157</v>
      </c>
      <c r="G89" s="266"/>
      <c r="H89" s="267" t="s">
        <v>19</v>
      </c>
      <c r="I89" s="269"/>
      <c r="J89" s="266"/>
      <c r="K89" s="266"/>
      <c r="L89" s="270"/>
      <c r="M89" s="271"/>
      <c r="N89" s="272"/>
      <c r="O89" s="272"/>
      <c r="P89" s="272"/>
      <c r="Q89" s="272"/>
      <c r="R89" s="272"/>
      <c r="S89" s="272"/>
      <c r="T89" s="273"/>
      <c r="U89" s="15"/>
      <c r="V89" s="15"/>
      <c r="W89" s="15"/>
      <c r="X89" s="15"/>
      <c r="Y89" s="15"/>
      <c r="Z89" s="15"/>
      <c r="AA89" s="15"/>
      <c r="AB89" s="15"/>
      <c r="AC89" s="15"/>
      <c r="AD89" s="15"/>
      <c r="AE89" s="15"/>
      <c r="AT89" s="274" t="s">
        <v>142</v>
      </c>
      <c r="AU89" s="274" t="s">
        <v>79</v>
      </c>
      <c r="AV89" s="15" t="s">
        <v>77</v>
      </c>
      <c r="AW89" s="15" t="s">
        <v>31</v>
      </c>
      <c r="AX89" s="15" t="s">
        <v>69</v>
      </c>
      <c r="AY89" s="274" t="s">
        <v>133</v>
      </c>
    </row>
    <row r="90" s="13" customFormat="1">
      <c r="A90" s="13"/>
      <c r="B90" s="218"/>
      <c r="C90" s="219"/>
      <c r="D90" s="220" t="s">
        <v>142</v>
      </c>
      <c r="E90" s="221" t="s">
        <v>19</v>
      </c>
      <c r="F90" s="222" t="s">
        <v>1158</v>
      </c>
      <c r="G90" s="219"/>
      <c r="H90" s="223">
        <v>436.30000000000001</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142</v>
      </c>
      <c r="AU90" s="229" t="s">
        <v>79</v>
      </c>
      <c r="AV90" s="13" t="s">
        <v>79</v>
      </c>
      <c r="AW90" s="13" t="s">
        <v>31</v>
      </c>
      <c r="AX90" s="13" t="s">
        <v>69</v>
      </c>
      <c r="AY90" s="229" t="s">
        <v>133</v>
      </c>
    </row>
    <row r="91" s="14" customFormat="1">
      <c r="A91" s="14"/>
      <c r="B91" s="230"/>
      <c r="C91" s="231"/>
      <c r="D91" s="220" t="s">
        <v>142</v>
      </c>
      <c r="E91" s="232" t="s">
        <v>19</v>
      </c>
      <c r="F91" s="233" t="s">
        <v>144</v>
      </c>
      <c r="G91" s="231"/>
      <c r="H91" s="234">
        <v>436.30000000000001</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142</v>
      </c>
      <c r="AU91" s="240" t="s">
        <v>79</v>
      </c>
      <c r="AV91" s="14" t="s">
        <v>140</v>
      </c>
      <c r="AW91" s="14" t="s">
        <v>31</v>
      </c>
      <c r="AX91" s="14" t="s">
        <v>77</v>
      </c>
      <c r="AY91" s="240" t="s">
        <v>133</v>
      </c>
    </row>
    <row r="92" s="2" customFormat="1" ht="16.5" customHeight="1">
      <c r="A92" s="39"/>
      <c r="B92" s="40"/>
      <c r="C92" s="255" t="s">
        <v>149</v>
      </c>
      <c r="D92" s="255" t="s">
        <v>433</v>
      </c>
      <c r="E92" s="256" t="s">
        <v>1162</v>
      </c>
      <c r="F92" s="257" t="s">
        <v>1163</v>
      </c>
      <c r="G92" s="258" t="s">
        <v>320</v>
      </c>
      <c r="H92" s="259">
        <v>157.06800000000001</v>
      </c>
      <c r="I92" s="260"/>
      <c r="J92" s="261">
        <f>ROUND(I92*H92,2)</f>
        <v>0</v>
      </c>
      <c r="K92" s="257" t="s">
        <v>139</v>
      </c>
      <c r="L92" s="262"/>
      <c r="M92" s="263" t="s">
        <v>19</v>
      </c>
      <c r="N92" s="264"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175</v>
      </c>
      <c r="AT92" s="216" t="s">
        <v>433</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1164</v>
      </c>
    </row>
    <row r="93" s="2" customFormat="1">
      <c r="A93" s="39"/>
      <c r="B93" s="40"/>
      <c r="C93" s="41"/>
      <c r="D93" s="220" t="s">
        <v>416</v>
      </c>
      <c r="E93" s="41"/>
      <c r="F93" s="254" t="s">
        <v>1165</v>
      </c>
      <c r="G93" s="41"/>
      <c r="H93" s="41"/>
      <c r="I93" s="243"/>
      <c r="J93" s="41"/>
      <c r="K93" s="41"/>
      <c r="L93" s="45"/>
      <c r="M93" s="244"/>
      <c r="N93" s="245"/>
      <c r="O93" s="85"/>
      <c r="P93" s="85"/>
      <c r="Q93" s="85"/>
      <c r="R93" s="85"/>
      <c r="S93" s="85"/>
      <c r="T93" s="86"/>
      <c r="U93" s="39"/>
      <c r="V93" s="39"/>
      <c r="W93" s="39"/>
      <c r="X93" s="39"/>
      <c r="Y93" s="39"/>
      <c r="Z93" s="39"/>
      <c r="AA93" s="39"/>
      <c r="AB93" s="39"/>
      <c r="AC93" s="39"/>
      <c r="AD93" s="39"/>
      <c r="AE93" s="39"/>
      <c r="AT93" s="18" t="s">
        <v>416</v>
      </c>
      <c r="AU93" s="18" t="s">
        <v>79</v>
      </c>
    </row>
    <row r="94" s="2" customFormat="1" ht="49.05" customHeight="1">
      <c r="A94" s="39"/>
      <c r="B94" s="40"/>
      <c r="C94" s="205" t="s">
        <v>140</v>
      </c>
      <c r="D94" s="205" t="s">
        <v>135</v>
      </c>
      <c r="E94" s="206" t="s">
        <v>1166</v>
      </c>
      <c r="F94" s="207" t="s">
        <v>1167</v>
      </c>
      <c r="G94" s="208" t="s">
        <v>138</v>
      </c>
      <c r="H94" s="209">
        <v>398.60000000000002</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1168</v>
      </c>
    </row>
    <row r="95" s="2" customFormat="1">
      <c r="A95" s="39"/>
      <c r="B95" s="40"/>
      <c r="C95" s="41"/>
      <c r="D95" s="220" t="s">
        <v>416</v>
      </c>
      <c r="E95" s="41"/>
      <c r="F95" s="254" t="s">
        <v>1169</v>
      </c>
      <c r="G95" s="41"/>
      <c r="H95" s="41"/>
      <c r="I95" s="243"/>
      <c r="J95" s="41"/>
      <c r="K95" s="41"/>
      <c r="L95" s="45"/>
      <c r="M95" s="244"/>
      <c r="N95" s="245"/>
      <c r="O95" s="85"/>
      <c r="P95" s="85"/>
      <c r="Q95" s="85"/>
      <c r="R95" s="85"/>
      <c r="S95" s="85"/>
      <c r="T95" s="86"/>
      <c r="U95" s="39"/>
      <c r="V95" s="39"/>
      <c r="W95" s="39"/>
      <c r="X95" s="39"/>
      <c r="Y95" s="39"/>
      <c r="Z95" s="39"/>
      <c r="AA95" s="39"/>
      <c r="AB95" s="39"/>
      <c r="AC95" s="39"/>
      <c r="AD95" s="39"/>
      <c r="AE95" s="39"/>
      <c r="AT95" s="18" t="s">
        <v>416</v>
      </c>
      <c r="AU95" s="18" t="s">
        <v>79</v>
      </c>
    </row>
    <row r="96" s="15" customFormat="1">
      <c r="A96" s="15"/>
      <c r="B96" s="265"/>
      <c r="C96" s="266"/>
      <c r="D96" s="220" t="s">
        <v>142</v>
      </c>
      <c r="E96" s="267" t="s">
        <v>19</v>
      </c>
      <c r="F96" s="268" t="s">
        <v>1157</v>
      </c>
      <c r="G96" s="266"/>
      <c r="H96" s="267" t="s">
        <v>19</v>
      </c>
      <c r="I96" s="269"/>
      <c r="J96" s="266"/>
      <c r="K96" s="266"/>
      <c r="L96" s="270"/>
      <c r="M96" s="271"/>
      <c r="N96" s="272"/>
      <c r="O96" s="272"/>
      <c r="P96" s="272"/>
      <c r="Q96" s="272"/>
      <c r="R96" s="272"/>
      <c r="S96" s="272"/>
      <c r="T96" s="273"/>
      <c r="U96" s="15"/>
      <c r="V96" s="15"/>
      <c r="W96" s="15"/>
      <c r="X96" s="15"/>
      <c r="Y96" s="15"/>
      <c r="Z96" s="15"/>
      <c r="AA96" s="15"/>
      <c r="AB96" s="15"/>
      <c r="AC96" s="15"/>
      <c r="AD96" s="15"/>
      <c r="AE96" s="15"/>
      <c r="AT96" s="274" t="s">
        <v>142</v>
      </c>
      <c r="AU96" s="274" t="s">
        <v>79</v>
      </c>
      <c r="AV96" s="15" t="s">
        <v>77</v>
      </c>
      <c r="AW96" s="15" t="s">
        <v>31</v>
      </c>
      <c r="AX96" s="15" t="s">
        <v>69</v>
      </c>
      <c r="AY96" s="274" t="s">
        <v>133</v>
      </c>
    </row>
    <row r="97" s="13" customFormat="1">
      <c r="A97" s="13"/>
      <c r="B97" s="218"/>
      <c r="C97" s="219"/>
      <c r="D97" s="220" t="s">
        <v>142</v>
      </c>
      <c r="E97" s="221" t="s">
        <v>19</v>
      </c>
      <c r="F97" s="222" t="s">
        <v>1170</v>
      </c>
      <c r="G97" s="219"/>
      <c r="H97" s="223">
        <v>398.60000000000002</v>
      </c>
      <c r="I97" s="224"/>
      <c r="J97" s="219"/>
      <c r="K97" s="219"/>
      <c r="L97" s="225"/>
      <c r="M97" s="226"/>
      <c r="N97" s="227"/>
      <c r="O97" s="227"/>
      <c r="P97" s="227"/>
      <c r="Q97" s="227"/>
      <c r="R97" s="227"/>
      <c r="S97" s="227"/>
      <c r="T97" s="228"/>
      <c r="U97" s="13"/>
      <c r="V97" s="13"/>
      <c r="W97" s="13"/>
      <c r="X97" s="13"/>
      <c r="Y97" s="13"/>
      <c r="Z97" s="13"/>
      <c r="AA97" s="13"/>
      <c r="AB97" s="13"/>
      <c r="AC97" s="13"/>
      <c r="AD97" s="13"/>
      <c r="AE97" s="13"/>
      <c r="AT97" s="229" t="s">
        <v>142</v>
      </c>
      <c r="AU97" s="229" t="s">
        <v>79</v>
      </c>
      <c r="AV97" s="13" t="s">
        <v>79</v>
      </c>
      <c r="AW97" s="13" t="s">
        <v>31</v>
      </c>
      <c r="AX97" s="13" t="s">
        <v>69</v>
      </c>
      <c r="AY97" s="229" t="s">
        <v>133</v>
      </c>
    </row>
    <row r="98" s="14" customFormat="1">
      <c r="A98" s="14"/>
      <c r="B98" s="230"/>
      <c r="C98" s="231"/>
      <c r="D98" s="220" t="s">
        <v>142</v>
      </c>
      <c r="E98" s="232" t="s">
        <v>19</v>
      </c>
      <c r="F98" s="233" t="s">
        <v>144</v>
      </c>
      <c r="G98" s="231"/>
      <c r="H98" s="234">
        <v>398.60000000000002</v>
      </c>
      <c r="I98" s="235"/>
      <c r="J98" s="231"/>
      <c r="K98" s="231"/>
      <c r="L98" s="236"/>
      <c r="M98" s="237"/>
      <c r="N98" s="238"/>
      <c r="O98" s="238"/>
      <c r="P98" s="238"/>
      <c r="Q98" s="238"/>
      <c r="R98" s="238"/>
      <c r="S98" s="238"/>
      <c r="T98" s="239"/>
      <c r="U98" s="14"/>
      <c r="V98" s="14"/>
      <c r="W98" s="14"/>
      <c r="X98" s="14"/>
      <c r="Y98" s="14"/>
      <c r="Z98" s="14"/>
      <c r="AA98" s="14"/>
      <c r="AB98" s="14"/>
      <c r="AC98" s="14"/>
      <c r="AD98" s="14"/>
      <c r="AE98" s="14"/>
      <c r="AT98" s="240" t="s">
        <v>142</v>
      </c>
      <c r="AU98" s="240" t="s">
        <v>79</v>
      </c>
      <c r="AV98" s="14" t="s">
        <v>140</v>
      </c>
      <c r="AW98" s="14" t="s">
        <v>31</v>
      </c>
      <c r="AX98" s="14" t="s">
        <v>77</v>
      </c>
      <c r="AY98" s="240" t="s">
        <v>133</v>
      </c>
    </row>
    <row r="99" s="2" customFormat="1" ht="16.5" customHeight="1">
      <c r="A99" s="39"/>
      <c r="B99" s="40"/>
      <c r="C99" s="255" t="s">
        <v>158</v>
      </c>
      <c r="D99" s="255" t="s">
        <v>433</v>
      </c>
      <c r="E99" s="256" t="s">
        <v>1171</v>
      </c>
      <c r="F99" s="257" t="s">
        <v>1172</v>
      </c>
      <c r="G99" s="258" t="s">
        <v>1173</v>
      </c>
      <c r="H99" s="259">
        <v>11.958</v>
      </c>
      <c r="I99" s="260"/>
      <c r="J99" s="261">
        <f>ROUND(I99*H99,2)</f>
        <v>0</v>
      </c>
      <c r="K99" s="257" t="s">
        <v>139</v>
      </c>
      <c r="L99" s="262"/>
      <c r="M99" s="263" t="s">
        <v>19</v>
      </c>
      <c r="N99" s="264"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175</v>
      </c>
      <c r="AT99" s="216" t="s">
        <v>433</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140</v>
      </c>
      <c r="BM99" s="216" t="s">
        <v>1174</v>
      </c>
    </row>
    <row r="100" s="15" customFormat="1">
      <c r="A100" s="15"/>
      <c r="B100" s="265"/>
      <c r="C100" s="266"/>
      <c r="D100" s="220" t="s">
        <v>142</v>
      </c>
      <c r="E100" s="267" t="s">
        <v>19</v>
      </c>
      <c r="F100" s="268" t="s">
        <v>1157</v>
      </c>
      <c r="G100" s="266"/>
      <c r="H100" s="267" t="s">
        <v>19</v>
      </c>
      <c r="I100" s="269"/>
      <c r="J100" s="266"/>
      <c r="K100" s="266"/>
      <c r="L100" s="270"/>
      <c r="M100" s="271"/>
      <c r="N100" s="272"/>
      <c r="O100" s="272"/>
      <c r="P100" s="272"/>
      <c r="Q100" s="272"/>
      <c r="R100" s="272"/>
      <c r="S100" s="272"/>
      <c r="T100" s="273"/>
      <c r="U100" s="15"/>
      <c r="V100" s="15"/>
      <c r="W100" s="15"/>
      <c r="X100" s="15"/>
      <c r="Y100" s="15"/>
      <c r="Z100" s="15"/>
      <c r="AA100" s="15"/>
      <c r="AB100" s="15"/>
      <c r="AC100" s="15"/>
      <c r="AD100" s="15"/>
      <c r="AE100" s="15"/>
      <c r="AT100" s="274" t="s">
        <v>142</v>
      </c>
      <c r="AU100" s="274" t="s">
        <v>79</v>
      </c>
      <c r="AV100" s="15" t="s">
        <v>77</v>
      </c>
      <c r="AW100" s="15" t="s">
        <v>31</v>
      </c>
      <c r="AX100" s="15" t="s">
        <v>69</v>
      </c>
      <c r="AY100" s="274" t="s">
        <v>133</v>
      </c>
    </row>
    <row r="101" s="13" customFormat="1">
      <c r="A101" s="13"/>
      <c r="B101" s="218"/>
      <c r="C101" s="219"/>
      <c r="D101" s="220" t="s">
        <v>142</v>
      </c>
      <c r="E101" s="221" t="s">
        <v>19</v>
      </c>
      <c r="F101" s="222" t="s">
        <v>1175</v>
      </c>
      <c r="G101" s="219"/>
      <c r="H101" s="223">
        <v>11.958</v>
      </c>
      <c r="I101" s="224"/>
      <c r="J101" s="219"/>
      <c r="K101" s="219"/>
      <c r="L101" s="225"/>
      <c r="M101" s="226"/>
      <c r="N101" s="227"/>
      <c r="O101" s="227"/>
      <c r="P101" s="227"/>
      <c r="Q101" s="227"/>
      <c r="R101" s="227"/>
      <c r="S101" s="227"/>
      <c r="T101" s="228"/>
      <c r="U101" s="13"/>
      <c r="V101" s="13"/>
      <c r="W101" s="13"/>
      <c r="X101" s="13"/>
      <c r="Y101" s="13"/>
      <c r="Z101" s="13"/>
      <c r="AA101" s="13"/>
      <c r="AB101" s="13"/>
      <c r="AC101" s="13"/>
      <c r="AD101" s="13"/>
      <c r="AE101" s="13"/>
      <c r="AT101" s="229" t="s">
        <v>142</v>
      </c>
      <c r="AU101" s="229" t="s">
        <v>79</v>
      </c>
      <c r="AV101" s="13" t="s">
        <v>79</v>
      </c>
      <c r="AW101" s="13" t="s">
        <v>31</v>
      </c>
      <c r="AX101" s="13" t="s">
        <v>69</v>
      </c>
      <c r="AY101" s="229" t="s">
        <v>133</v>
      </c>
    </row>
    <row r="102" s="14" customFormat="1">
      <c r="A102" s="14"/>
      <c r="B102" s="230"/>
      <c r="C102" s="231"/>
      <c r="D102" s="220" t="s">
        <v>142</v>
      </c>
      <c r="E102" s="232" t="s">
        <v>19</v>
      </c>
      <c r="F102" s="233" t="s">
        <v>144</v>
      </c>
      <c r="G102" s="231"/>
      <c r="H102" s="234">
        <v>11.958</v>
      </c>
      <c r="I102" s="235"/>
      <c r="J102" s="231"/>
      <c r="K102" s="231"/>
      <c r="L102" s="236"/>
      <c r="M102" s="246"/>
      <c r="N102" s="247"/>
      <c r="O102" s="247"/>
      <c r="P102" s="247"/>
      <c r="Q102" s="247"/>
      <c r="R102" s="247"/>
      <c r="S102" s="247"/>
      <c r="T102" s="248"/>
      <c r="U102" s="14"/>
      <c r="V102" s="14"/>
      <c r="W102" s="14"/>
      <c r="X102" s="14"/>
      <c r="Y102" s="14"/>
      <c r="Z102" s="14"/>
      <c r="AA102" s="14"/>
      <c r="AB102" s="14"/>
      <c r="AC102" s="14"/>
      <c r="AD102" s="14"/>
      <c r="AE102" s="14"/>
      <c r="AT102" s="240" t="s">
        <v>142</v>
      </c>
      <c r="AU102" s="240" t="s">
        <v>79</v>
      </c>
      <c r="AV102" s="14" t="s">
        <v>140</v>
      </c>
      <c r="AW102" s="14" t="s">
        <v>31</v>
      </c>
      <c r="AX102" s="14" t="s">
        <v>77</v>
      </c>
      <c r="AY102" s="240" t="s">
        <v>133</v>
      </c>
    </row>
    <row r="103" s="2" customFormat="1" ht="6.96" customHeight="1">
      <c r="A103" s="39"/>
      <c r="B103" s="60"/>
      <c r="C103" s="61"/>
      <c r="D103" s="61"/>
      <c r="E103" s="61"/>
      <c r="F103" s="61"/>
      <c r="G103" s="61"/>
      <c r="H103" s="61"/>
      <c r="I103" s="61"/>
      <c r="J103" s="61"/>
      <c r="K103" s="61"/>
      <c r="L103" s="45"/>
      <c r="M103" s="39"/>
      <c r="O103" s="39"/>
      <c r="P103" s="39"/>
      <c r="Q103" s="39"/>
      <c r="R103" s="39"/>
      <c r="S103" s="39"/>
      <c r="T103" s="39"/>
      <c r="U103" s="39"/>
      <c r="V103" s="39"/>
      <c r="W103" s="39"/>
      <c r="X103" s="39"/>
      <c r="Y103" s="39"/>
      <c r="Z103" s="39"/>
      <c r="AA103" s="39"/>
      <c r="AB103" s="39"/>
      <c r="AC103" s="39"/>
      <c r="AD103" s="39"/>
      <c r="AE103" s="39"/>
    </row>
  </sheetData>
  <sheetProtection sheet="1" autoFilter="0" formatColumns="0" formatRows="0" objects="1" scenarios="1" spinCount="100000" saltValue="UjQ7FpkeljHDkIeKGUJ0PJkrAbiXCKU7IoUcd+r6frdr2GWMhqE5D43btFW8qg3xRf17ONkLbzbD9xqF6UPC5A==" hashValue="pSOPLawS75Thxp7STs+NSa6aVAA/AhqlKexo5+bdKEy+d7irP5nSa5tJRZGt111NKV7+YI9FgWm2l1V7ajOixg==" algorithmName="SHA-512" password="CC35"/>
  <autoFilter ref="C80:K102"/>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97</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1176</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ROUND((SUM(BE83:BE105)),  2)</f>
        <v>0</v>
      </c>
      <c r="G33" s="39"/>
      <c r="H33" s="39"/>
      <c r="I33" s="149">
        <v>0.20999999999999999</v>
      </c>
      <c r="J33" s="148">
        <f>ROUND(((SUM(BE83:BE105))*I33),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ROUND((SUM(BF83:BF105)),  2)</f>
        <v>0</v>
      </c>
      <c r="G34" s="39"/>
      <c r="H34" s="39"/>
      <c r="I34" s="149">
        <v>0.14999999999999999</v>
      </c>
      <c r="J34" s="148">
        <f>ROUND(((SUM(BF83:BF105))*I34),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ROUND((SUM(BG83:BG105)),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ROUND((SUM(BH83:BH105)),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ROUND((SUM(BI83:BI105)),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802 - Sadové úpravy</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1177</v>
      </c>
      <c r="E60" s="169"/>
      <c r="F60" s="169"/>
      <c r="G60" s="169"/>
      <c r="H60" s="169"/>
      <c r="I60" s="169"/>
      <c r="J60" s="170">
        <f>J84</f>
        <v>0</v>
      </c>
      <c r="K60" s="167"/>
      <c r="L60" s="171"/>
      <c r="S60" s="9"/>
      <c r="T60" s="9"/>
      <c r="U60" s="9"/>
      <c r="V60" s="9"/>
      <c r="W60" s="9"/>
      <c r="X60" s="9"/>
      <c r="Y60" s="9"/>
      <c r="Z60" s="9"/>
      <c r="AA60" s="9"/>
      <c r="AB60" s="9"/>
      <c r="AC60" s="9"/>
      <c r="AD60" s="9"/>
      <c r="AE60" s="9"/>
    </row>
    <row r="61" s="9" customFormat="1" ht="24.96" customHeight="1">
      <c r="A61" s="9"/>
      <c r="B61" s="166"/>
      <c r="C61" s="167"/>
      <c r="D61" s="168" t="s">
        <v>1178</v>
      </c>
      <c r="E61" s="169"/>
      <c r="F61" s="169"/>
      <c r="G61" s="169"/>
      <c r="H61" s="169"/>
      <c r="I61" s="169"/>
      <c r="J61" s="170">
        <f>J94</f>
        <v>0</v>
      </c>
      <c r="K61" s="167"/>
      <c r="L61" s="171"/>
      <c r="S61" s="9"/>
      <c r="T61" s="9"/>
      <c r="U61" s="9"/>
      <c r="V61" s="9"/>
      <c r="W61" s="9"/>
      <c r="X61" s="9"/>
      <c r="Y61" s="9"/>
      <c r="Z61" s="9"/>
      <c r="AA61" s="9"/>
      <c r="AB61" s="9"/>
      <c r="AC61" s="9"/>
      <c r="AD61" s="9"/>
      <c r="AE61" s="9"/>
    </row>
    <row r="62" s="9" customFormat="1" ht="24.96" customHeight="1">
      <c r="A62" s="9"/>
      <c r="B62" s="166"/>
      <c r="C62" s="167"/>
      <c r="D62" s="168" t="s">
        <v>1179</v>
      </c>
      <c r="E62" s="169"/>
      <c r="F62" s="169"/>
      <c r="G62" s="169"/>
      <c r="H62" s="169"/>
      <c r="I62" s="169"/>
      <c r="J62" s="170">
        <f>J98</f>
        <v>0</v>
      </c>
      <c r="K62" s="167"/>
      <c r="L62" s="171"/>
      <c r="S62" s="9"/>
      <c r="T62" s="9"/>
      <c r="U62" s="9"/>
      <c r="V62" s="9"/>
      <c r="W62" s="9"/>
      <c r="X62" s="9"/>
      <c r="Y62" s="9"/>
      <c r="Z62" s="9"/>
      <c r="AA62" s="9"/>
      <c r="AB62" s="9"/>
      <c r="AC62" s="9"/>
      <c r="AD62" s="9"/>
      <c r="AE62" s="9"/>
    </row>
    <row r="63" s="9" customFormat="1" ht="24.96" customHeight="1">
      <c r="A63" s="9"/>
      <c r="B63" s="166"/>
      <c r="C63" s="167"/>
      <c r="D63" s="168" t="s">
        <v>1180</v>
      </c>
      <c r="E63" s="169"/>
      <c r="F63" s="169"/>
      <c r="G63" s="169"/>
      <c r="H63" s="169"/>
      <c r="I63" s="169"/>
      <c r="J63" s="170">
        <f>J100</f>
        <v>0</v>
      </c>
      <c r="K63" s="167"/>
      <c r="L63" s="171"/>
      <c r="S63" s="9"/>
      <c r="T63" s="9"/>
      <c r="U63" s="9"/>
      <c r="V63" s="9"/>
      <c r="W63" s="9"/>
      <c r="X63" s="9"/>
      <c r="Y63" s="9"/>
      <c r="Z63" s="9"/>
      <c r="AA63" s="9"/>
      <c r="AB63" s="9"/>
      <c r="AC63" s="9"/>
      <c r="AD63" s="9"/>
      <c r="AE63" s="9"/>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 slepý vv</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SO 802 - Sadové úpravy</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P84+P94+P98+P100</f>
        <v>0</v>
      </c>
      <c r="Q83" s="97"/>
      <c r="R83" s="186">
        <f>R84+R94+R98+R100</f>
        <v>0</v>
      </c>
      <c r="S83" s="97"/>
      <c r="T83" s="187">
        <f>T84+T94+T98+T100</f>
        <v>0</v>
      </c>
      <c r="U83" s="39"/>
      <c r="V83" s="39"/>
      <c r="W83" s="39"/>
      <c r="X83" s="39"/>
      <c r="Y83" s="39"/>
      <c r="Z83" s="39"/>
      <c r="AA83" s="39"/>
      <c r="AB83" s="39"/>
      <c r="AC83" s="39"/>
      <c r="AD83" s="39"/>
      <c r="AE83" s="39"/>
      <c r="AT83" s="18" t="s">
        <v>68</v>
      </c>
      <c r="AU83" s="18" t="s">
        <v>113</v>
      </c>
      <c r="BK83" s="188">
        <f>BK84+BK94+BK98+BK100</f>
        <v>0</v>
      </c>
    </row>
    <row r="84" s="12" customFormat="1" ht="25.92" customHeight="1">
      <c r="A84" s="12"/>
      <c r="B84" s="189"/>
      <c r="C84" s="190"/>
      <c r="D84" s="191" t="s">
        <v>68</v>
      </c>
      <c r="E84" s="192" t="s">
        <v>1181</v>
      </c>
      <c r="F84" s="192" t="s">
        <v>1182</v>
      </c>
      <c r="G84" s="190"/>
      <c r="H84" s="190"/>
      <c r="I84" s="193"/>
      <c r="J84" s="194">
        <f>BK84</f>
        <v>0</v>
      </c>
      <c r="K84" s="190"/>
      <c r="L84" s="195"/>
      <c r="M84" s="196"/>
      <c r="N84" s="197"/>
      <c r="O84" s="197"/>
      <c r="P84" s="198">
        <f>SUM(P85:P93)</f>
        <v>0</v>
      </c>
      <c r="Q84" s="197"/>
      <c r="R84" s="198">
        <f>SUM(R85:R93)</f>
        <v>0</v>
      </c>
      <c r="S84" s="197"/>
      <c r="T84" s="199">
        <f>SUM(T85:T93)</f>
        <v>0</v>
      </c>
      <c r="U84" s="12"/>
      <c r="V84" s="12"/>
      <c r="W84" s="12"/>
      <c r="X84" s="12"/>
      <c r="Y84" s="12"/>
      <c r="Z84" s="12"/>
      <c r="AA84" s="12"/>
      <c r="AB84" s="12"/>
      <c r="AC84" s="12"/>
      <c r="AD84" s="12"/>
      <c r="AE84" s="12"/>
      <c r="AR84" s="200" t="s">
        <v>77</v>
      </c>
      <c r="AT84" s="201" t="s">
        <v>68</v>
      </c>
      <c r="AU84" s="201" t="s">
        <v>69</v>
      </c>
      <c r="AY84" s="200" t="s">
        <v>133</v>
      </c>
      <c r="BK84" s="202">
        <f>SUM(BK85:BK93)</f>
        <v>0</v>
      </c>
    </row>
    <row r="85" s="2" customFormat="1" ht="16.5" customHeight="1">
      <c r="A85" s="39"/>
      <c r="B85" s="40"/>
      <c r="C85" s="205" t="s">
        <v>77</v>
      </c>
      <c r="D85" s="205" t="s">
        <v>135</v>
      </c>
      <c r="E85" s="206" t="s">
        <v>1183</v>
      </c>
      <c r="F85" s="207" t="s">
        <v>1184</v>
      </c>
      <c r="G85" s="208" t="s">
        <v>138</v>
      </c>
      <c r="H85" s="209">
        <v>41</v>
      </c>
      <c r="I85" s="210"/>
      <c r="J85" s="211">
        <f>ROUND(I85*H85,2)</f>
        <v>0</v>
      </c>
      <c r="K85" s="207" t="s">
        <v>19</v>
      </c>
      <c r="L85" s="45"/>
      <c r="M85" s="212" t="s">
        <v>19</v>
      </c>
      <c r="N85" s="213" t="s">
        <v>40</v>
      </c>
      <c r="O85" s="85"/>
      <c r="P85" s="214">
        <f>O85*H85</f>
        <v>0</v>
      </c>
      <c r="Q85" s="214">
        <v>0</v>
      </c>
      <c r="R85" s="214">
        <f>Q85*H85</f>
        <v>0</v>
      </c>
      <c r="S85" s="214">
        <v>0</v>
      </c>
      <c r="T85" s="215">
        <f>S85*H85</f>
        <v>0</v>
      </c>
      <c r="U85" s="39"/>
      <c r="V85" s="39"/>
      <c r="W85" s="39"/>
      <c r="X85" s="39"/>
      <c r="Y85" s="39"/>
      <c r="Z85" s="39"/>
      <c r="AA85" s="39"/>
      <c r="AB85" s="39"/>
      <c r="AC85" s="39"/>
      <c r="AD85" s="39"/>
      <c r="AE85" s="39"/>
      <c r="AR85" s="216" t="s">
        <v>140</v>
      </c>
      <c r="AT85" s="216" t="s">
        <v>135</v>
      </c>
      <c r="AU85" s="216" t="s">
        <v>77</v>
      </c>
      <c r="AY85" s="18" t="s">
        <v>133</v>
      </c>
      <c r="BE85" s="217">
        <f>IF(N85="základní",J85,0)</f>
        <v>0</v>
      </c>
      <c r="BF85" s="217">
        <f>IF(N85="snížená",J85,0)</f>
        <v>0</v>
      </c>
      <c r="BG85" s="217">
        <f>IF(N85="zákl. přenesená",J85,0)</f>
        <v>0</v>
      </c>
      <c r="BH85" s="217">
        <f>IF(N85="sníž. přenesená",J85,0)</f>
        <v>0</v>
      </c>
      <c r="BI85" s="217">
        <f>IF(N85="nulová",J85,0)</f>
        <v>0</v>
      </c>
      <c r="BJ85" s="18" t="s">
        <v>77</v>
      </c>
      <c r="BK85" s="217">
        <f>ROUND(I85*H85,2)</f>
        <v>0</v>
      </c>
      <c r="BL85" s="18" t="s">
        <v>140</v>
      </c>
      <c r="BM85" s="216" t="s">
        <v>1185</v>
      </c>
    </row>
    <row r="86" s="2" customFormat="1" ht="16.5" customHeight="1">
      <c r="A86" s="39"/>
      <c r="B86" s="40"/>
      <c r="C86" s="205" t="s">
        <v>79</v>
      </c>
      <c r="D86" s="205" t="s">
        <v>135</v>
      </c>
      <c r="E86" s="206" t="s">
        <v>1186</v>
      </c>
      <c r="F86" s="207" t="s">
        <v>1187</v>
      </c>
      <c r="G86" s="208" t="s">
        <v>138</v>
      </c>
      <c r="H86" s="209">
        <v>41</v>
      </c>
      <c r="I86" s="210"/>
      <c r="J86" s="211">
        <f>ROUND(I86*H86,2)</f>
        <v>0</v>
      </c>
      <c r="K86" s="207" t="s">
        <v>19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140</v>
      </c>
      <c r="AT86" s="216" t="s">
        <v>135</v>
      </c>
      <c r="AU86" s="216" t="s">
        <v>77</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140</v>
      </c>
      <c r="BM86" s="216" t="s">
        <v>1188</v>
      </c>
    </row>
    <row r="87" s="2" customFormat="1" ht="16.5" customHeight="1">
      <c r="A87" s="39"/>
      <c r="B87" s="40"/>
      <c r="C87" s="205" t="s">
        <v>149</v>
      </c>
      <c r="D87" s="205" t="s">
        <v>135</v>
      </c>
      <c r="E87" s="206" t="s">
        <v>1189</v>
      </c>
      <c r="F87" s="207" t="s">
        <v>1190</v>
      </c>
      <c r="G87" s="208" t="s">
        <v>138</v>
      </c>
      <c r="H87" s="209">
        <v>41</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77</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1191</v>
      </c>
    </row>
    <row r="88" s="2" customFormat="1" ht="16.5" customHeight="1">
      <c r="A88" s="39"/>
      <c r="B88" s="40"/>
      <c r="C88" s="205" t="s">
        <v>140</v>
      </c>
      <c r="D88" s="205" t="s">
        <v>135</v>
      </c>
      <c r="E88" s="206" t="s">
        <v>1192</v>
      </c>
      <c r="F88" s="207" t="s">
        <v>1193</v>
      </c>
      <c r="G88" s="208" t="s">
        <v>138</v>
      </c>
      <c r="H88" s="209">
        <v>41</v>
      </c>
      <c r="I88" s="210"/>
      <c r="J88" s="211">
        <f>ROUND(I88*H88,2)</f>
        <v>0</v>
      </c>
      <c r="K88" s="207" t="s">
        <v>19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77</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1194</v>
      </c>
    </row>
    <row r="89" s="2" customFormat="1" ht="16.5" customHeight="1">
      <c r="A89" s="39"/>
      <c r="B89" s="40"/>
      <c r="C89" s="205" t="s">
        <v>158</v>
      </c>
      <c r="D89" s="205" t="s">
        <v>135</v>
      </c>
      <c r="E89" s="206" t="s">
        <v>1195</v>
      </c>
      <c r="F89" s="207" t="s">
        <v>1196</v>
      </c>
      <c r="G89" s="208" t="s">
        <v>138</v>
      </c>
      <c r="H89" s="209">
        <v>41</v>
      </c>
      <c r="I89" s="210"/>
      <c r="J89" s="211">
        <f>ROUND(I89*H89,2)</f>
        <v>0</v>
      </c>
      <c r="K89" s="207" t="s">
        <v>19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77</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1197</v>
      </c>
    </row>
    <row r="90" s="2" customFormat="1" ht="16.5" customHeight="1">
      <c r="A90" s="39"/>
      <c r="B90" s="40"/>
      <c r="C90" s="205" t="s">
        <v>163</v>
      </c>
      <c r="D90" s="205" t="s">
        <v>135</v>
      </c>
      <c r="E90" s="206" t="s">
        <v>1198</v>
      </c>
      <c r="F90" s="207" t="s">
        <v>1199</v>
      </c>
      <c r="G90" s="208" t="s">
        <v>1200</v>
      </c>
      <c r="H90" s="209">
        <v>200</v>
      </c>
      <c r="I90" s="210"/>
      <c r="J90" s="211">
        <f>ROUND(I90*H90,2)</f>
        <v>0</v>
      </c>
      <c r="K90" s="207" t="s">
        <v>19</v>
      </c>
      <c r="L90" s="45"/>
      <c r="M90" s="212" t="s">
        <v>19</v>
      </c>
      <c r="N90" s="213" t="s">
        <v>40</v>
      </c>
      <c r="O90" s="85"/>
      <c r="P90" s="214">
        <f>O90*H90</f>
        <v>0</v>
      </c>
      <c r="Q90" s="214">
        <v>0</v>
      </c>
      <c r="R90" s="214">
        <f>Q90*H90</f>
        <v>0</v>
      </c>
      <c r="S90" s="214">
        <v>0</v>
      </c>
      <c r="T90" s="215">
        <f>S90*H90</f>
        <v>0</v>
      </c>
      <c r="U90" s="39"/>
      <c r="V90" s="39"/>
      <c r="W90" s="39"/>
      <c r="X90" s="39"/>
      <c r="Y90" s="39"/>
      <c r="Z90" s="39"/>
      <c r="AA90" s="39"/>
      <c r="AB90" s="39"/>
      <c r="AC90" s="39"/>
      <c r="AD90" s="39"/>
      <c r="AE90" s="39"/>
      <c r="AR90" s="216" t="s">
        <v>140</v>
      </c>
      <c r="AT90" s="216" t="s">
        <v>135</v>
      </c>
      <c r="AU90" s="216" t="s">
        <v>77</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140</v>
      </c>
      <c r="BM90" s="216" t="s">
        <v>1201</v>
      </c>
    </row>
    <row r="91" s="2" customFormat="1" ht="16.5" customHeight="1">
      <c r="A91" s="39"/>
      <c r="B91" s="40"/>
      <c r="C91" s="205" t="s">
        <v>168</v>
      </c>
      <c r="D91" s="205" t="s">
        <v>135</v>
      </c>
      <c r="E91" s="206" t="s">
        <v>1202</v>
      </c>
      <c r="F91" s="207" t="s">
        <v>1203</v>
      </c>
      <c r="G91" s="208" t="s">
        <v>1200</v>
      </c>
      <c r="H91" s="209">
        <v>200</v>
      </c>
      <c r="I91" s="210"/>
      <c r="J91" s="211">
        <f>ROUND(I91*H91,2)</f>
        <v>0</v>
      </c>
      <c r="K91" s="207" t="s">
        <v>19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140</v>
      </c>
      <c r="AT91" s="216" t="s">
        <v>135</v>
      </c>
      <c r="AU91" s="216" t="s">
        <v>77</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140</v>
      </c>
      <c r="BM91" s="216" t="s">
        <v>1204</v>
      </c>
    </row>
    <row r="92" s="2" customFormat="1" ht="16.5" customHeight="1">
      <c r="A92" s="39"/>
      <c r="B92" s="40"/>
      <c r="C92" s="205" t="s">
        <v>175</v>
      </c>
      <c r="D92" s="205" t="s">
        <v>135</v>
      </c>
      <c r="E92" s="206" t="s">
        <v>1205</v>
      </c>
      <c r="F92" s="207" t="s">
        <v>1206</v>
      </c>
      <c r="G92" s="208" t="s">
        <v>1200</v>
      </c>
      <c r="H92" s="209">
        <v>200</v>
      </c>
      <c r="I92" s="210"/>
      <c r="J92" s="211">
        <f>ROUND(I92*H92,2)</f>
        <v>0</v>
      </c>
      <c r="K92" s="207" t="s">
        <v>19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77</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1207</v>
      </c>
    </row>
    <row r="93" s="2" customFormat="1" ht="16.5" customHeight="1">
      <c r="A93" s="39"/>
      <c r="B93" s="40"/>
      <c r="C93" s="205" t="s">
        <v>180</v>
      </c>
      <c r="D93" s="205" t="s">
        <v>135</v>
      </c>
      <c r="E93" s="206" t="s">
        <v>1208</v>
      </c>
      <c r="F93" s="207" t="s">
        <v>1209</v>
      </c>
      <c r="G93" s="208" t="s">
        <v>138</v>
      </c>
      <c r="H93" s="209">
        <v>41</v>
      </c>
      <c r="I93" s="210"/>
      <c r="J93" s="211">
        <f>ROUND(I93*H93,2)</f>
        <v>0</v>
      </c>
      <c r="K93" s="207" t="s">
        <v>19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140</v>
      </c>
      <c r="AT93" s="216" t="s">
        <v>135</v>
      </c>
      <c r="AU93" s="216" t="s">
        <v>77</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140</v>
      </c>
      <c r="BM93" s="216" t="s">
        <v>1210</v>
      </c>
    </row>
    <row r="94" s="12" customFormat="1" ht="25.92" customHeight="1">
      <c r="A94" s="12"/>
      <c r="B94" s="189"/>
      <c r="C94" s="190"/>
      <c r="D94" s="191" t="s">
        <v>68</v>
      </c>
      <c r="E94" s="192" t="s">
        <v>1211</v>
      </c>
      <c r="F94" s="192" t="s">
        <v>1212</v>
      </c>
      <c r="G94" s="190"/>
      <c r="H94" s="190"/>
      <c r="I94" s="193"/>
      <c r="J94" s="194">
        <f>BK94</f>
        <v>0</v>
      </c>
      <c r="K94" s="190"/>
      <c r="L94" s="195"/>
      <c r="M94" s="196"/>
      <c r="N94" s="197"/>
      <c r="O94" s="197"/>
      <c r="P94" s="198">
        <f>SUM(P95:P97)</f>
        <v>0</v>
      </c>
      <c r="Q94" s="197"/>
      <c r="R94" s="198">
        <f>SUM(R95:R97)</f>
        <v>0</v>
      </c>
      <c r="S94" s="197"/>
      <c r="T94" s="199">
        <f>SUM(T95:T97)</f>
        <v>0</v>
      </c>
      <c r="U94" s="12"/>
      <c r="V94" s="12"/>
      <c r="W94" s="12"/>
      <c r="X94" s="12"/>
      <c r="Y94" s="12"/>
      <c r="Z94" s="12"/>
      <c r="AA94" s="12"/>
      <c r="AB94" s="12"/>
      <c r="AC94" s="12"/>
      <c r="AD94" s="12"/>
      <c r="AE94" s="12"/>
      <c r="AR94" s="200" t="s">
        <v>77</v>
      </c>
      <c r="AT94" s="201" t="s">
        <v>68</v>
      </c>
      <c r="AU94" s="201" t="s">
        <v>69</v>
      </c>
      <c r="AY94" s="200" t="s">
        <v>133</v>
      </c>
      <c r="BK94" s="202">
        <f>SUM(BK95:BK97)</f>
        <v>0</v>
      </c>
    </row>
    <row r="95" s="2" customFormat="1" ht="16.5" customHeight="1">
      <c r="A95" s="39"/>
      <c r="B95" s="40"/>
      <c r="C95" s="205" t="s">
        <v>187</v>
      </c>
      <c r="D95" s="205" t="s">
        <v>135</v>
      </c>
      <c r="E95" s="206" t="s">
        <v>1213</v>
      </c>
      <c r="F95" s="207" t="s">
        <v>1214</v>
      </c>
      <c r="G95" s="208" t="s">
        <v>388</v>
      </c>
      <c r="H95" s="209">
        <v>3</v>
      </c>
      <c r="I95" s="210"/>
      <c r="J95" s="211">
        <f>ROUND(I95*H95,2)</f>
        <v>0</v>
      </c>
      <c r="K95" s="207" t="s">
        <v>19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77</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1215</v>
      </c>
    </row>
    <row r="96" s="2" customFormat="1" ht="16.5" customHeight="1">
      <c r="A96" s="39"/>
      <c r="B96" s="40"/>
      <c r="C96" s="205" t="s">
        <v>193</v>
      </c>
      <c r="D96" s="205" t="s">
        <v>135</v>
      </c>
      <c r="E96" s="206" t="s">
        <v>1216</v>
      </c>
      <c r="F96" s="207" t="s">
        <v>1217</v>
      </c>
      <c r="G96" s="208" t="s">
        <v>138</v>
      </c>
      <c r="H96" s="209">
        <v>41</v>
      </c>
      <c r="I96" s="210"/>
      <c r="J96" s="211">
        <f>ROUND(I96*H96,2)</f>
        <v>0</v>
      </c>
      <c r="K96" s="207" t="s">
        <v>19</v>
      </c>
      <c r="L96" s="45"/>
      <c r="M96" s="212" t="s">
        <v>19</v>
      </c>
      <c r="N96" s="213" t="s">
        <v>40</v>
      </c>
      <c r="O96" s="85"/>
      <c r="P96" s="214">
        <f>O96*H96</f>
        <v>0</v>
      </c>
      <c r="Q96" s="214">
        <v>0</v>
      </c>
      <c r="R96" s="214">
        <f>Q96*H96</f>
        <v>0</v>
      </c>
      <c r="S96" s="214">
        <v>0</v>
      </c>
      <c r="T96" s="215">
        <f>S96*H96</f>
        <v>0</v>
      </c>
      <c r="U96" s="39"/>
      <c r="V96" s="39"/>
      <c r="W96" s="39"/>
      <c r="X96" s="39"/>
      <c r="Y96" s="39"/>
      <c r="Z96" s="39"/>
      <c r="AA96" s="39"/>
      <c r="AB96" s="39"/>
      <c r="AC96" s="39"/>
      <c r="AD96" s="39"/>
      <c r="AE96" s="39"/>
      <c r="AR96" s="216" t="s">
        <v>140</v>
      </c>
      <c r="AT96" s="216" t="s">
        <v>135</v>
      </c>
      <c r="AU96" s="216" t="s">
        <v>77</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140</v>
      </c>
      <c r="BM96" s="216" t="s">
        <v>1218</v>
      </c>
    </row>
    <row r="97" s="2" customFormat="1" ht="16.5" customHeight="1">
      <c r="A97" s="39"/>
      <c r="B97" s="40"/>
      <c r="C97" s="205" t="s">
        <v>198</v>
      </c>
      <c r="D97" s="205" t="s">
        <v>135</v>
      </c>
      <c r="E97" s="206" t="s">
        <v>1219</v>
      </c>
      <c r="F97" s="207" t="s">
        <v>1220</v>
      </c>
      <c r="G97" s="208" t="s">
        <v>320</v>
      </c>
      <c r="H97" s="209">
        <v>12</v>
      </c>
      <c r="I97" s="210"/>
      <c r="J97" s="211">
        <f>ROUND(I97*H97,2)</f>
        <v>0</v>
      </c>
      <c r="K97" s="207" t="s">
        <v>19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77</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1221</v>
      </c>
    </row>
    <row r="98" s="12" customFormat="1" ht="25.92" customHeight="1">
      <c r="A98" s="12"/>
      <c r="B98" s="189"/>
      <c r="C98" s="190"/>
      <c r="D98" s="191" t="s">
        <v>68</v>
      </c>
      <c r="E98" s="192" t="s">
        <v>1222</v>
      </c>
      <c r="F98" s="192" t="s">
        <v>1223</v>
      </c>
      <c r="G98" s="190"/>
      <c r="H98" s="190"/>
      <c r="I98" s="193"/>
      <c r="J98" s="194">
        <f>BK98</f>
        <v>0</v>
      </c>
      <c r="K98" s="190"/>
      <c r="L98" s="195"/>
      <c r="M98" s="196"/>
      <c r="N98" s="197"/>
      <c r="O98" s="197"/>
      <c r="P98" s="198">
        <f>P99</f>
        <v>0</v>
      </c>
      <c r="Q98" s="197"/>
      <c r="R98" s="198">
        <f>R99</f>
        <v>0</v>
      </c>
      <c r="S98" s="197"/>
      <c r="T98" s="199">
        <f>T99</f>
        <v>0</v>
      </c>
      <c r="U98" s="12"/>
      <c r="V98" s="12"/>
      <c r="W98" s="12"/>
      <c r="X98" s="12"/>
      <c r="Y98" s="12"/>
      <c r="Z98" s="12"/>
      <c r="AA98" s="12"/>
      <c r="AB98" s="12"/>
      <c r="AC98" s="12"/>
      <c r="AD98" s="12"/>
      <c r="AE98" s="12"/>
      <c r="AR98" s="200" t="s">
        <v>77</v>
      </c>
      <c r="AT98" s="201" t="s">
        <v>68</v>
      </c>
      <c r="AU98" s="201" t="s">
        <v>69</v>
      </c>
      <c r="AY98" s="200" t="s">
        <v>133</v>
      </c>
      <c r="BK98" s="202">
        <f>BK99</f>
        <v>0</v>
      </c>
    </row>
    <row r="99" s="2" customFormat="1" ht="16.5" customHeight="1">
      <c r="A99" s="39"/>
      <c r="B99" s="40"/>
      <c r="C99" s="205" t="s">
        <v>203</v>
      </c>
      <c r="D99" s="205" t="s">
        <v>135</v>
      </c>
      <c r="E99" s="206" t="s">
        <v>1224</v>
      </c>
      <c r="F99" s="207" t="s">
        <v>1225</v>
      </c>
      <c r="G99" s="208" t="s">
        <v>1200</v>
      </c>
      <c r="H99" s="209">
        <v>200</v>
      </c>
      <c r="I99" s="210"/>
      <c r="J99" s="211">
        <f>ROUND(I99*H99,2)</f>
        <v>0</v>
      </c>
      <c r="K99" s="207" t="s">
        <v>19</v>
      </c>
      <c r="L99" s="45"/>
      <c r="M99" s="212" t="s">
        <v>19</v>
      </c>
      <c r="N99" s="213"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140</v>
      </c>
      <c r="AT99" s="216" t="s">
        <v>135</v>
      </c>
      <c r="AU99" s="216" t="s">
        <v>77</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140</v>
      </c>
      <c r="BM99" s="216" t="s">
        <v>1226</v>
      </c>
    </row>
    <row r="100" s="12" customFormat="1" ht="25.92" customHeight="1">
      <c r="A100" s="12"/>
      <c r="B100" s="189"/>
      <c r="C100" s="190"/>
      <c r="D100" s="191" t="s">
        <v>68</v>
      </c>
      <c r="E100" s="192" t="s">
        <v>1227</v>
      </c>
      <c r="F100" s="192" t="s">
        <v>1228</v>
      </c>
      <c r="G100" s="190"/>
      <c r="H100" s="190"/>
      <c r="I100" s="193"/>
      <c r="J100" s="194">
        <f>BK100</f>
        <v>0</v>
      </c>
      <c r="K100" s="190"/>
      <c r="L100" s="195"/>
      <c r="M100" s="196"/>
      <c r="N100" s="197"/>
      <c r="O100" s="197"/>
      <c r="P100" s="198">
        <f>SUM(P101:P105)</f>
        <v>0</v>
      </c>
      <c r="Q100" s="197"/>
      <c r="R100" s="198">
        <f>SUM(R101:R105)</f>
        <v>0</v>
      </c>
      <c r="S100" s="197"/>
      <c r="T100" s="199">
        <f>SUM(T101:T105)</f>
        <v>0</v>
      </c>
      <c r="U100" s="12"/>
      <c r="V100" s="12"/>
      <c r="W100" s="12"/>
      <c r="X100" s="12"/>
      <c r="Y100" s="12"/>
      <c r="Z100" s="12"/>
      <c r="AA100" s="12"/>
      <c r="AB100" s="12"/>
      <c r="AC100" s="12"/>
      <c r="AD100" s="12"/>
      <c r="AE100" s="12"/>
      <c r="AR100" s="200" t="s">
        <v>77</v>
      </c>
      <c r="AT100" s="201" t="s">
        <v>68</v>
      </c>
      <c r="AU100" s="201" t="s">
        <v>69</v>
      </c>
      <c r="AY100" s="200" t="s">
        <v>133</v>
      </c>
      <c r="BK100" s="202">
        <f>SUM(BK101:BK105)</f>
        <v>0</v>
      </c>
    </row>
    <row r="101" s="2" customFormat="1" ht="16.5" customHeight="1">
      <c r="A101" s="39"/>
      <c r="B101" s="40"/>
      <c r="C101" s="205" t="s">
        <v>208</v>
      </c>
      <c r="D101" s="205" t="s">
        <v>135</v>
      </c>
      <c r="E101" s="206" t="s">
        <v>1229</v>
      </c>
      <c r="F101" s="207" t="s">
        <v>1230</v>
      </c>
      <c r="G101" s="208" t="s">
        <v>1231</v>
      </c>
      <c r="H101" s="209">
        <v>0.10000000000000001</v>
      </c>
      <c r="I101" s="210"/>
      <c r="J101" s="211">
        <f>ROUND(I101*H101,2)</f>
        <v>0</v>
      </c>
      <c r="K101" s="207" t="s">
        <v>19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77</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1232</v>
      </c>
    </row>
    <row r="102" s="2" customFormat="1" ht="16.5" customHeight="1">
      <c r="A102" s="39"/>
      <c r="B102" s="40"/>
      <c r="C102" s="205" t="s">
        <v>8</v>
      </c>
      <c r="D102" s="205" t="s">
        <v>135</v>
      </c>
      <c r="E102" s="206" t="s">
        <v>1233</v>
      </c>
      <c r="F102" s="207" t="s">
        <v>1234</v>
      </c>
      <c r="G102" s="208" t="s">
        <v>1173</v>
      </c>
      <c r="H102" s="209">
        <v>4.0999999999999996</v>
      </c>
      <c r="I102" s="210"/>
      <c r="J102" s="211">
        <f>ROUND(I102*H102,2)</f>
        <v>0</v>
      </c>
      <c r="K102" s="207" t="s">
        <v>19</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140</v>
      </c>
      <c r="AT102" s="216" t="s">
        <v>135</v>
      </c>
      <c r="AU102" s="216" t="s">
        <v>77</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140</v>
      </c>
      <c r="BM102" s="216" t="s">
        <v>1235</v>
      </c>
    </row>
    <row r="103" s="2" customFormat="1" ht="16.5" customHeight="1">
      <c r="A103" s="39"/>
      <c r="B103" s="40"/>
      <c r="C103" s="205" t="s">
        <v>217</v>
      </c>
      <c r="D103" s="205" t="s">
        <v>135</v>
      </c>
      <c r="E103" s="206" t="s">
        <v>1236</v>
      </c>
      <c r="F103" s="207" t="s">
        <v>1237</v>
      </c>
      <c r="G103" s="208" t="s">
        <v>1173</v>
      </c>
      <c r="H103" s="209">
        <v>10</v>
      </c>
      <c r="I103" s="210"/>
      <c r="J103" s="211">
        <f>ROUND(I103*H103,2)</f>
        <v>0</v>
      </c>
      <c r="K103" s="207" t="s">
        <v>19</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140</v>
      </c>
      <c r="AT103" s="216" t="s">
        <v>135</v>
      </c>
      <c r="AU103" s="216" t="s">
        <v>77</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140</v>
      </c>
      <c r="BM103" s="216" t="s">
        <v>1238</v>
      </c>
    </row>
    <row r="104" s="2" customFormat="1" ht="16.5" customHeight="1">
      <c r="A104" s="39"/>
      <c r="B104" s="40"/>
      <c r="C104" s="205" t="s">
        <v>222</v>
      </c>
      <c r="D104" s="205" t="s">
        <v>135</v>
      </c>
      <c r="E104" s="206" t="s">
        <v>1239</v>
      </c>
      <c r="F104" s="207" t="s">
        <v>1240</v>
      </c>
      <c r="G104" s="208" t="s">
        <v>388</v>
      </c>
      <c r="H104" s="209">
        <v>4</v>
      </c>
      <c r="I104" s="210"/>
      <c r="J104" s="211">
        <f>ROUND(I104*H104,2)</f>
        <v>0</v>
      </c>
      <c r="K104" s="207" t="s">
        <v>19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77</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1241</v>
      </c>
    </row>
    <row r="105" s="2" customFormat="1" ht="16.5" customHeight="1">
      <c r="A105" s="39"/>
      <c r="B105" s="40"/>
      <c r="C105" s="205" t="s">
        <v>227</v>
      </c>
      <c r="D105" s="205" t="s">
        <v>135</v>
      </c>
      <c r="E105" s="206" t="s">
        <v>1242</v>
      </c>
      <c r="F105" s="207" t="s">
        <v>1243</v>
      </c>
      <c r="G105" s="208" t="s">
        <v>388</v>
      </c>
      <c r="H105" s="209">
        <v>4.0999999999999996</v>
      </c>
      <c r="I105" s="210"/>
      <c r="J105" s="211">
        <f>ROUND(I105*H105,2)</f>
        <v>0</v>
      </c>
      <c r="K105" s="207" t="s">
        <v>19</v>
      </c>
      <c r="L105" s="45"/>
      <c r="M105" s="249" t="s">
        <v>19</v>
      </c>
      <c r="N105" s="250" t="s">
        <v>40</v>
      </c>
      <c r="O105" s="251"/>
      <c r="P105" s="252">
        <f>O105*H105</f>
        <v>0</v>
      </c>
      <c r="Q105" s="252">
        <v>0</v>
      </c>
      <c r="R105" s="252">
        <f>Q105*H105</f>
        <v>0</v>
      </c>
      <c r="S105" s="252">
        <v>0</v>
      </c>
      <c r="T105" s="253">
        <f>S105*H105</f>
        <v>0</v>
      </c>
      <c r="U105" s="39"/>
      <c r="V105" s="39"/>
      <c r="W105" s="39"/>
      <c r="X105" s="39"/>
      <c r="Y105" s="39"/>
      <c r="Z105" s="39"/>
      <c r="AA105" s="39"/>
      <c r="AB105" s="39"/>
      <c r="AC105" s="39"/>
      <c r="AD105" s="39"/>
      <c r="AE105" s="39"/>
      <c r="AR105" s="216" t="s">
        <v>140</v>
      </c>
      <c r="AT105" s="216" t="s">
        <v>135</v>
      </c>
      <c r="AU105" s="216" t="s">
        <v>77</v>
      </c>
      <c r="AY105" s="18" t="s">
        <v>133</v>
      </c>
      <c r="BE105" s="217">
        <f>IF(N105="základní",J105,0)</f>
        <v>0</v>
      </c>
      <c r="BF105" s="217">
        <f>IF(N105="snížená",J105,0)</f>
        <v>0</v>
      </c>
      <c r="BG105" s="217">
        <f>IF(N105="zákl. přenesená",J105,0)</f>
        <v>0</v>
      </c>
      <c r="BH105" s="217">
        <f>IF(N105="sníž. přenesená",J105,0)</f>
        <v>0</v>
      </c>
      <c r="BI105" s="217">
        <f>IF(N105="nulová",J105,0)</f>
        <v>0</v>
      </c>
      <c r="BJ105" s="18" t="s">
        <v>77</v>
      </c>
      <c r="BK105" s="217">
        <f>ROUND(I105*H105,2)</f>
        <v>0</v>
      </c>
      <c r="BL105" s="18" t="s">
        <v>140</v>
      </c>
      <c r="BM105" s="216" t="s">
        <v>1244</v>
      </c>
    </row>
    <row r="106" s="2" customFormat="1" ht="6.96" customHeight="1">
      <c r="A106" s="39"/>
      <c r="B106" s="60"/>
      <c r="C106" s="61"/>
      <c r="D106" s="61"/>
      <c r="E106" s="61"/>
      <c r="F106" s="61"/>
      <c r="G106" s="61"/>
      <c r="H106" s="61"/>
      <c r="I106" s="61"/>
      <c r="J106" s="61"/>
      <c r="K106" s="61"/>
      <c r="L106" s="45"/>
      <c r="M106" s="39"/>
      <c r="O106" s="39"/>
      <c r="P106" s="39"/>
      <c r="Q106" s="39"/>
      <c r="R106" s="39"/>
      <c r="S106" s="39"/>
      <c r="T106" s="39"/>
      <c r="U106" s="39"/>
      <c r="V106" s="39"/>
      <c r="W106" s="39"/>
      <c r="X106" s="39"/>
      <c r="Y106" s="39"/>
      <c r="Z106" s="39"/>
      <c r="AA106" s="39"/>
      <c r="AB106" s="39"/>
      <c r="AC106" s="39"/>
      <c r="AD106" s="39"/>
      <c r="AE106" s="39"/>
    </row>
  </sheetData>
  <sheetProtection sheet="1" autoFilter="0" formatColumns="0" formatRows="0" objects="1" scenarios="1" spinCount="100000" saltValue="yToN0ZHaf6AWYGcH+zQfEml2awENHy1piInz6yUmOo06iGCEhpu2caeHQjibS52/FSSYRC2m1W9dB0HOYmM0fQ==" hashValue="ukLXBrLKssvDWHYzwRjG1sBfMU1qI3o6E6erzsYpFiifJJS1/KDpeUp2XmgQmHki43Tz6TuQe7MlF/frQIv8+Q==" algorithmName="SHA-512" password="CC35"/>
  <autoFilter ref="C82:K10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100</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 slepý vv</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1245</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22</v>
      </c>
      <c r="F15" s="39"/>
      <c r="G15" s="39"/>
      <c r="H15" s="39"/>
      <c r="I15" s="133" t="s">
        <v>27</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22</v>
      </c>
      <c r="F21" s="39"/>
      <c r="G21" s="39"/>
      <c r="H21" s="39"/>
      <c r="I21" s="133" t="s">
        <v>27</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22</v>
      </c>
      <c r="F24" s="39"/>
      <c r="G24" s="39"/>
      <c r="H24" s="39"/>
      <c r="I24" s="133" t="s">
        <v>27</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ROUND((SUM(BE86:BE429)),  2)</f>
        <v>0</v>
      </c>
      <c r="G33" s="39"/>
      <c r="H33" s="39"/>
      <c r="I33" s="149">
        <v>0.20999999999999999</v>
      </c>
      <c r="J33" s="148">
        <f>ROUND(((SUM(BE86:BE429))*I33),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ROUND((SUM(BF86:BF429)),  2)</f>
        <v>0</v>
      </c>
      <c r="G34" s="39"/>
      <c r="H34" s="39"/>
      <c r="I34" s="149">
        <v>0.14999999999999999</v>
      </c>
      <c r="J34" s="148">
        <f>ROUND(((SUM(BF86:BF429))*I34),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ROUND((SUM(BG86:BG429)),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ROUND((SUM(BH86:BH429)),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ROUND((SUM(BI86:BI429)),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 slepý vv</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DIR - Realizace DIR</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J87</f>
        <v>0</v>
      </c>
      <c r="K60" s="167"/>
      <c r="L60" s="171"/>
      <c r="S60" s="9"/>
      <c r="T60" s="9"/>
      <c r="U60" s="9"/>
      <c r="V60" s="9"/>
      <c r="W60" s="9"/>
      <c r="X60" s="9"/>
      <c r="Y60" s="9"/>
      <c r="Z60" s="9"/>
      <c r="AA60" s="9"/>
      <c r="AB60" s="9"/>
      <c r="AC60" s="9"/>
      <c r="AD60" s="9"/>
      <c r="AE60" s="9"/>
    </row>
    <row r="61" s="10" customFormat="1" ht="19.92" customHeight="1">
      <c r="A61" s="10"/>
      <c r="B61" s="172"/>
      <c r="C61" s="173"/>
      <c r="D61" s="174" t="s">
        <v>1246</v>
      </c>
      <c r="E61" s="175"/>
      <c r="F61" s="175"/>
      <c r="G61" s="175"/>
      <c r="H61" s="175"/>
      <c r="I61" s="175"/>
      <c r="J61" s="176">
        <f>J88</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1247</v>
      </c>
      <c r="E62" s="175"/>
      <c r="F62" s="175"/>
      <c r="G62" s="175"/>
      <c r="H62" s="175"/>
      <c r="I62" s="175"/>
      <c r="J62" s="176">
        <f>J107</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1248</v>
      </c>
      <c r="E63" s="175"/>
      <c r="F63" s="175"/>
      <c r="G63" s="175"/>
      <c r="H63" s="175"/>
      <c r="I63" s="175"/>
      <c r="J63" s="176">
        <f>J192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1249</v>
      </c>
      <c r="E64" s="175"/>
      <c r="F64" s="175"/>
      <c r="G64" s="175"/>
      <c r="H64" s="175"/>
      <c r="I64" s="175"/>
      <c r="J64" s="176">
        <f>J211</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1250</v>
      </c>
      <c r="E65" s="175"/>
      <c r="F65" s="175"/>
      <c r="G65" s="175"/>
      <c r="H65" s="175"/>
      <c r="I65" s="175"/>
      <c r="J65" s="176">
        <f>J320</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1251</v>
      </c>
      <c r="E66" s="175"/>
      <c r="F66" s="175"/>
      <c r="G66" s="175"/>
      <c r="H66" s="175"/>
      <c r="I66" s="175"/>
      <c r="J66" s="176">
        <f>J339</f>
        <v>0</v>
      </c>
      <c r="K66" s="173"/>
      <c r="L66" s="177"/>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2" customFormat="1" ht="24.96" customHeight="1">
      <c r="A73" s="39"/>
      <c r="B73" s="40"/>
      <c r="C73" s="24" t="s">
        <v>118</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161" t="str">
        <f>E7</f>
        <v>Na Pláni Praha 5 č. akce 968 - změna č. 1 (kontrolní rozpo., slepý vv</v>
      </c>
      <c r="F76" s="33"/>
      <c r="G76" s="33"/>
      <c r="H76" s="33"/>
      <c r="I76" s="41"/>
      <c r="J76" s="41"/>
      <c r="K76" s="41"/>
      <c r="L76" s="135"/>
      <c r="S76" s="39"/>
      <c r="T76" s="39"/>
      <c r="U76" s="39"/>
      <c r="V76" s="39"/>
      <c r="W76" s="39"/>
      <c r="X76" s="39"/>
      <c r="Y76" s="39"/>
      <c r="Z76" s="39"/>
      <c r="AA76" s="39"/>
      <c r="AB76" s="39"/>
      <c r="AC76" s="39"/>
      <c r="AD76" s="39"/>
      <c r="AE76" s="39"/>
    </row>
    <row r="77" s="2" customFormat="1" ht="12" customHeight="1">
      <c r="A77" s="39"/>
      <c r="B77" s="40"/>
      <c r="C77" s="33" t="s">
        <v>108</v>
      </c>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6.5" customHeight="1">
      <c r="A78" s="39"/>
      <c r="B78" s="40"/>
      <c r="C78" s="41"/>
      <c r="D78" s="41"/>
      <c r="E78" s="70" t="str">
        <f>E9</f>
        <v>DIR - Realizace DIR</v>
      </c>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 xml:space="preserve"> </v>
      </c>
      <c r="G80" s="41"/>
      <c r="H80" s="41"/>
      <c r="I80" s="33" t="s">
        <v>23</v>
      </c>
      <c r="J80" s="73" t="str">
        <f>IF(J12="","",J12)</f>
        <v>23. 3. 2021</v>
      </c>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 xml:space="preserve"> </v>
      </c>
      <c r="G82" s="41"/>
      <c r="H82" s="41"/>
      <c r="I82" s="33" t="s">
        <v>30</v>
      </c>
      <c r="J82" s="37" t="str">
        <f>E21</f>
        <v xml:space="preserve"> </v>
      </c>
      <c r="K82" s="41"/>
      <c r="L82" s="135"/>
      <c r="S82" s="39"/>
      <c r="T82" s="39"/>
      <c r="U82" s="39"/>
      <c r="V82" s="39"/>
      <c r="W82" s="39"/>
      <c r="X82" s="39"/>
      <c r="Y82" s="39"/>
      <c r="Z82" s="39"/>
      <c r="AA82" s="39"/>
      <c r="AB82" s="39"/>
      <c r="AC82" s="39"/>
      <c r="AD82" s="39"/>
      <c r="AE82" s="39"/>
    </row>
    <row r="83" s="2" customFormat="1" ht="15.15" customHeight="1">
      <c r="A83" s="39"/>
      <c r="B83" s="40"/>
      <c r="C83" s="33" t="s">
        <v>28</v>
      </c>
      <c r="D83" s="41"/>
      <c r="E83" s="41"/>
      <c r="F83" s="28" t="str">
        <f>IF(E18="","",E18)</f>
        <v>Vyplň údaj</v>
      </c>
      <c r="G83" s="41"/>
      <c r="H83" s="41"/>
      <c r="I83" s="33" t="s">
        <v>32</v>
      </c>
      <c r="J83" s="37" t="str">
        <f>E24</f>
        <v xml:space="preserve"> </v>
      </c>
      <c r="K83" s="41"/>
      <c r="L83" s="135"/>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11" customFormat="1" ht="29.28" customHeight="1">
      <c r="A85" s="178"/>
      <c r="B85" s="179"/>
      <c r="C85" s="180" t="s">
        <v>119</v>
      </c>
      <c r="D85" s="181" t="s">
        <v>54</v>
      </c>
      <c r="E85" s="181" t="s">
        <v>50</v>
      </c>
      <c r="F85" s="181" t="s">
        <v>51</v>
      </c>
      <c r="G85" s="181" t="s">
        <v>120</v>
      </c>
      <c r="H85" s="181" t="s">
        <v>121</v>
      </c>
      <c r="I85" s="181" t="s">
        <v>122</v>
      </c>
      <c r="J85" s="181" t="s">
        <v>112</v>
      </c>
      <c r="K85" s="182" t="s">
        <v>123</v>
      </c>
      <c r="L85" s="183"/>
      <c r="M85" s="93" t="s">
        <v>19</v>
      </c>
      <c r="N85" s="94" t="s">
        <v>39</v>
      </c>
      <c r="O85" s="94" t="s">
        <v>124</v>
      </c>
      <c r="P85" s="94" t="s">
        <v>125</v>
      </c>
      <c r="Q85" s="94" t="s">
        <v>126</v>
      </c>
      <c r="R85" s="94" t="s">
        <v>127</v>
      </c>
      <c r="S85" s="94" t="s">
        <v>128</v>
      </c>
      <c r="T85" s="95" t="s">
        <v>129</v>
      </c>
      <c r="U85" s="178"/>
      <c r="V85" s="178"/>
      <c r="W85" s="178"/>
      <c r="X85" s="178"/>
      <c r="Y85" s="178"/>
      <c r="Z85" s="178"/>
      <c r="AA85" s="178"/>
      <c r="AB85" s="178"/>
      <c r="AC85" s="178"/>
      <c r="AD85" s="178"/>
      <c r="AE85" s="178"/>
    </row>
    <row r="86" s="2" customFormat="1" ht="22.8" customHeight="1">
      <c r="A86" s="39"/>
      <c r="B86" s="40"/>
      <c r="C86" s="100" t="s">
        <v>130</v>
      </c>
      <c r="D86" s="41"/>
      <c r="E86" s="41"/>
      <c r="F86" s="41"/>
      <c r="G86" s="41"/>
      <c r="H86" s="41"/>
      <c r="I86" s="41"/>
      <c r="J86" s="184">
        <f>BK86</f>
        <v>0</v>
      </c>
      <c r="K86" s="41"/>
      <c r="L86" s="45"/>
      <c r="M86" s="96"/>
      <c r="N86" s="185"/>
      <c r="O86" s="97"/>
      <c r="P86" s="186">
        <f>P87</f>
        <v>0</v>
      </c>
      <c r="Q86" s="97"/>
      <c r="R86" s="186">
        <f>R87</f>
        <v>0</v>
      </c>
      <c r="S86" s="97"/>
      <c r="T86" s="187">
        <f>T87</f>
        <v>0</v>
      </c>
      <c r="U86" s="39"/>
      <c r="V86" s="39"/>
      <c r="W86" s="39"/>
      <c r="X86" s="39"/>
      <c r="Y86" s="39"/>
      <c r="Z86" s="39"/>
      <c r="AA86" s="39"/>
      <c r="AB86" s="39"/>
      <c r="AC86" s="39"/>
      <c r="AD86" s="39"/>
      <c r="AE86" s="39"/>
      <c r="AT86" s="18" t="s">
        <v>68</v>
      </c>
      <c r="AU86" s="18" t="s">
        <v>113</v>
      </c>
      <c r="BK86" s="188">
        <f>BK87</f>
        <v>0</v>
      </c>
    </row>
    <row r="87" s="12" customFormat="1" ht="25.92" customHeight="1">
      <c r="A87" s="12"/>
      <c r="B87" s="189"/>
      <c r="C87" s="190"/>
      <c r="D87" s="191" t="s">
        <v>68</v>
      </c>
      <c r="E87" s="192" t="s">
        <v>131</v>
      </c>
      <c r="F87" s="192" t="s">
        <v>132</v>
      </c>
      <c r="G87" s="190"/>
      <c r="H87" s="190"/>
      <c r="I87" s="193"/>
      <c r="J87" s="194">
        <f>BK87</f>
        <v>0</v>
      </c>
      <c r="K87" s="190"/>
      <c r="L87" s="195"/>
      <c r="M87" s="196"/>
      <c r="N87" s="197"/>
      <c r="O87" s="197"/>
      <c r="P87" s="198">
        <f>P88+P107+P192+P211+P320+P339</f>
        <v>0</v>
      </c>
      <c r="Q87" s="197"/>
      <c r="R87" s="198">
        <f>R88+R107+R192+R211+R320+R339</f>
        <v>0</v>
      </c>
      <c r="S87" s="197"/>
      <c r="T87" s="199">
        <f>T88+T107+T192+T211+T320+T339</f>
        <v>0</v>
      </c>
      <c r="U87" s="12"/>
      <c r="V87" s="12"/>
      <c r="W87" s="12"/>
      <c r="X87" s="12"/>
      <c r="Y87" s="12"/>
      <c r="Z87" s="12"/>
      <c r="AA87" s="12"/>
      <c r="AB87" s="12"/>
      <c r="AC87" s="12"/>
      <c r="AD87" s="12"/>
      <c r="AE87" s="12"/>
      <c r="AR87" s="200" t="s">
        <v>77</v>
      </c>
      <c r="AT87" s="201" t="s">
        <v>68</v>
      </c>
      <c r="AU87" s="201" t="s">
        <v>69</v>
      </c>
      <c r="AY87" s="200" t="s">
        <v>133</v>
      </c>
      <c r="BK87" s="202">
        <f>BK88+BK107+BK192+BK211+BK320+BK339</f>
        <v>0</v>
      </c>
    </row>
    <row r="88" s="12" customFormat="1" ht="22.8" customHeight="1">
      <c r="A88" s="12"/>
      <c r="B88" s="189"/>
      <c r="C88" s="190"/>
      <c r="D88" s="191" t="s">
        <v>68</v>
      </c>
      <c r="E88" s="203" t="s">
        <v>1181</v>
      </c>
      <c r="F88" s="203" t="s">
        <v>1252</v>
      </c>
      <c r="G88" s="190"/>
      <c r="H88" s="190"/>
      <c r="I88" s="193"/>
      <c r="J88" s="204">
        <f>BK88</f>
        <v>0</v>
      </c>
      <c r="K88" s="190"/>
      <c r="L88" s="195"/>
      <c r="M88" s="196"/>
      <c r="N88" s="197"/>
      <c r="O88" s="197"/>
      <c r="P88" s="198">
        <f>SUM(P89:P106)</f>
        <v>0</v>
      </c>
      <c r="Q88" s="197"/>
      <c r="R88" s="198">
        <f>SUM(R89:R106)</f>
        <v>0</v>
      </c>
      <c r="S88" s="197"/>
      <c r="T88" s="199">
        <f>SUM(T89:T106)</f>
        <v>0</v>
      </c>
      <c r="U88" s="12"/>
      <c r="V88" s="12"/>
      <c r="W88" s="12"/>
      <c r="X88" s="12"/>
      <c r="Y88" s="12"/>
      <c r="Z88" s="12"/>
      <c r="AA88" s="12"/>
      <c r="AB88" s="12"/>
      <c r="AC88" s="12"/>
      <c r="AD88" s="12"/>
      <c r="AE88" s="12"/>
      <c r="AR88" s="200" t="s">
        <v>77</v>
      </c>
      <c r="AT88" s="201" t="s">
        <v>68</v>
      </c>
      <c r="AU88" s="201" t="s">
        <v>77</v>
      </c>
      <c r="AY88" s="200" t="s">
        <v>133</v>
      </c>
      <c r="BK88" s="202">
        <f>SUM(BK89:BK106)</f>
        <v>0</v>
      </c>
    </row>
    <row r="89" s="2" customFormat="1" ht="24.15" customHeight="1">
      <c r="A89" s="39"/>
      <c r="B89" s="40"/>
      <c r="C89" s="205" t="s">
        <v>77</v>
      </c>
      <c r="D89" s="205" t="s">
        <v>135</v>
      </c>
      <c r="E89" s="206" t="s">
        <v>1253</v>
      </c>
      <c r="F89" s="207" t="s">
        <v>1254</v>
      </c>
      <c r="G89" s="208" t="s">
        <v>279</v>
      </c>
      <c r="H89" s="209">
        <v>1</v>
      </c>
      <c r="I89" s="210"/>
      <c r="J89" s="211">
        <f>ROUND(I89*H89,2)</f>
        <v>0</v>
      </c>
      <c r="K89" s="207" t="s">
        <v>139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1255</v>
      </c>
    </row>
    <row r="90" s="13" customFormat="1">
      <c r="A90" s="13"/>
      <c r="B90" s="218"/>
      <c r="C90" s="219"/>
      <c r="D90" s="220" t="s">
        <v>142</v>
      </c>
      <c r="E90" s="221" t="s">
        <v>19</v>
      </c>
      <c r="F90" s="222" t="s">
        <v>1256</v>
      </c>
      <c r="G90" s="219"/>
      <c r="H90" s="223">
        <v>1</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142</v>
      </c>
      <c r="AU90" s="229" t="s">
        <v>79</v>
      </c>
      <c r="AV90" s="13" t="s">
        <v>79</v>
      </c>
      <c r="AW90" s="13" t="s">
        <v>31</v>
      </c>
      <c r="AX90" s="13" t="s">
        <v>69</v>
      </c>
      <c r="AY90" s="229" t="s">
        <v>133</v>
      </c>
    </row>
    <row r="91" s="14" customFormat="1">
      <c r="A91" s="14"/>
      <c r="B91" s="230"/>
      <c r="C91" s="231"/>
      <c r="D91" s="220" t="s">
        <v>142</v>
      </c>
      <c r="E91" s="232" t="s">
        <v>19</v>
      </c>
      <c r="F91" s="233" t="s">
        <v>144</v>
      </c>
      <c r="G91" s="231"/>
      <c r="H91" s="234">
        <v>1</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142</v>
      </c>
      <c r="AU91" s="240" t="s">
        <v>79</v>
      </c>
      <c r="AV91" s="14" t="s">
        <v>140</v>
      </c>
      <c r="AW91" s="14" t="s">
        <v>31</v>
      </c>
      <c r="AX91" s="14" t="s">
        <v>77</v>
      </c>
      <c r="AY91" s="240" t="s">
        <v>133</v>
      </c>
    </row>
    <row r="92" s="2" customFormat="1" ht="24.15" customHeight="1">
      <c r="A92" s="39"/>
      <c r="B92" s="40"/>
      <c r="C92" s="205" t="s">
        <v>79</v>
      </c>
      <c r="D92" s="205" t="s">
        <v>135</v>
      </c>
      <c r="E92" s="206" t="s">
        <v>1257</v>
      </c>
      <c r="F92" s="207" t="s">
        <v>1258</v>
      </c>
      <c r="G92" s="208" t="s">
        <v>279</v>
      </c>
      <c r="H92" s="209">
        <v>1</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1259</v>
      </c>
    </row>
    <row r="93" s="13" customFormat="1">
      <c r="A93" s="13"/>
      <c r="B93" s="218"/>
      <c r="C93" s="219"/>
      <c r="D93" s="220" t="s">
        <v>142</v>
      </c>
      <c r="E93" s="221" t="s">
        <v>19</v>
      </c>
      <c r="F93" s="222" t="s">
        <v>1256</v>
      </c>
      <c r="G93" s="219"/>
      <c r="H93" s="223">
        <v>1</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142</v>
      </c>
      <c r="AU93" s="229" t="s">
        <v>79</v>
      </c>
      <c r="AV93" s="13" t="s">
        <v>79</v>
      </c>
      <c r="AW93" s="13" t="s">
        <v>31</v>
      </c>
      <c r="AX93" s="13" t="s">
        <v>69</v>
      </c>
      <c r="AY93" s="229" t="s">
        <v>133</v>
      </c>
    </row>
    <row r="94" s="14" customFormat="1">
      <c r="A94" s="14"/>
      <c r="B94" s="230"/>
      <c r="C94" s="231"/>
      <c r="D94" s="220" t="s">
        <v>142</v>
      </c>
      <c r="E94" s="232" t="s">
        <v>19</v>
      </c>
      <c r="F94" s="233" t="s">
        <v>144</v>
      </c>
      <c r="G94" s="231"/>
      <c r="H94" s="234">
        <v>1</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142</v>
      </c>
      <c r="AU94" s="240" t="s">
        <v>79</v>
      </c>
      <c r="AV94" s="14" t="s">
        <v>140</v>
      </c>
      <c r="AW94" s="14" t="s">
        <v>31</v>
      </c>
      <c r="AX94" s="14" t="s">
        <v>77</v>
      </c>
      <c r="AY94" s="240" t="s">
        <v>133</v>
      </c>
    </row>
    <row r="95" s="2" customFormat="1" ht="16.5" customHeight="1">
      <c r="A95" s="39"/>
      <c r="B95" s="40"/>
      <c r="C95" s="205" t="s">
        <v>149</v>
      </c>
      <c r="D95" s="205" t="s">
        <v>135</v>
      </c>
      <c r="E95" s="206" t="s">
        <v>1260</v>
      </c>
      <c r="F95" s="207" t="s">
        <v>1261</v>
      </c>
      <c r="G95" s="208" t="s">
        <v>279</v>
      </c>
      <c r="H95" s="209">
        <v>2</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1262</v>
      </c>
    </row>
    <row r="96" s="13" customFormat="1">
      <c r="A96" s="13"/>
      <c r="B96" s="218"/>
      <c r="C96" s="219"/>
      <c r="D96" s="220" t="s">
        <v>142</v>
      </c>
      <c r="E96" s="221" t="s">
        <v>19</v>
      </c>
      <c r="F96" s="222" t="s">
        <v>1263</v>
      </c>
      <c r="G96" s="219"/>
      <c r="H96" s="223">
        <v>2</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142</v>
      </c>
      <c r="AU96" s="229" t="s">
        <v>79</v>
      </c>
      <c r="AV96" s="13" t="s">
        <v>79</v>
      </c>
      <c r="AW96" s="13" t="s">
        <v>31</v>
      </c>
      <c r="AX96" s="13" t="s">
        <v>69</v>
      </c>
      <c r="AY96" s="229" t="s">
        <v>133</v>
      </c>
    </row>
    <row r="97" s="14" customFormat="1">
      <c r="A97" s="14"/>
      <c r="B97" s="230"/>
      <c r="C97" s="231"/>
      <c r="D97" s="220" t="s">
        <v>142</v>
      </c>
      <c r="E97" s="232" t="s">
        <v>19</v>
      </c>
      <c r="F97" s="233" t="s">
        <v>144</v>
      </c>
      <c r="G97" s="231"/>
      <c r="H97" s="234">
        <v>2</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142</v>
      </c>
      <c r="AU97" s="240" t="s">
        <v>79</v>
      </c>
      <c r="AV97" s="14" t="s">
        <v>140</v>
      </c>
      <c r="AW97" s="14" t="s">
        <v>31</v>
      </c>
      <c r="AX97" s="14" t="s">
        <v>77</v>
      </c>
      <c r="AY97" s="240" t="s">
        <v>133</v>
      </c>
    </row>
    <row r="98" s="2" customFormat="1" ht="24.15" customHeight="1">
      <c r="A98" s="39"/>
      <c r="B98" s="40"/>
      <c r="C98" s="205" t="s">
        <v>140</v>
      </c>
      <c r="D98" s="205" t="s">
        <v>135</v>
      </c>
      <c r="E98" s="206" t="s">
        <v>1264</v>
      </c>
      <c r="F98" s="207" t="s">
        <v>1265</v>
      </c>
      <c r="G98" s="208" t="s">
        <v>279</v>
      </c>
      <c r="H98" s="209">
        <v>7</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1266</v>
      </c>
    </row>
    <row r="99" s="13" customFormat="1">
      <c r="A99" s="13"/>
      <c r="B99" s="218"/>
      <c r="C99" s="219"/>
      <c r="D99" s="220" t="s">
        <v>142</v>
      </c>
      <c r="E99" s="221" t="s">
        <v>19</v>
      </c>
      <c r="F99" s="222" t="s">
        <v>1267</v>
      </c>
      <c r="G99" s="219"/>
      <c r="H99" s="223">
        <v>7</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142</v>
      </c>
      <c r="AU99" s="229" t="s">
        <v>79</v>
      </c>
      <c r="AV99" s="13" t="s">
        <v>79</v>
      </c>
      <c r="AW99" s="13" t="s">
        <v>31</v>
      </c>
      <c r="AX99" s="13" t="s">
        <v>69</v>
      </c>
      <c r="AY99" s="229" t="s">
        <v>133</v>
      </c>
    </row>
    <row r="100" s="14" customFormat="1">
      <c r="A100" s="14"/>
      <c r="B100" s="230"/>
      <c r="C100" s="231"/>
      <c r="D100" s="220" t="s">
        <v>142</v>
      </c>
      <c r="E100" s="232" t="s">
        <v>19</v>
      </c>
      <c r="F100" s="233" t="s">
        <v>144</v>
      </c>
      <c r="G100" s="231"/>
      <c r="H100" s="234">
        <v>7</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142</v>
      </c>
      <c r="AU100" s="240" t="s">
        <v>79</v>
      </c>
      <c r="AV100" s="14" t="s">
        <v>140</v>
      </c>
      <c r="AW100" s="14" t="s">
        <v>31</v>
      </c>
      <c r="AX100" s="14" t="s">
        <v>77</v>
      </c>
      <c r="AY100" s="240" t="s">
        <v>133</v>
      </c>
    </row>
    <row r="101" s="2" customFormat="1" ht="24.15" customHeight="1">
      <c r="A101" s="39"/>
      <c r="B101" s="40"/>
      <c r="C101" s="205" t="s">
        <v>158</v>
      </c>
      <c r="D101" s="205" t="s">
        <v>135</v>
      </c>
      <c r="E101" s="206" t="s">
        <v>1268</v>
      </c>
      <c r="F101" s="207" t="s">
        <v>1269</v>
      </c>
      <c r="G101" s="208" t="s">
        <v>279</v>
      </c>
      <c r="H101" s="209">
        <v>7</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1270</v>
      </c>
    </row>
    <row r="102" s="13" customFormat="1">
      <c r="A102" s="13"/>
      <c r="B102" s="218"/>
      <c r="C102" s="219"/>
      <c r="D102" s="220" t="s">
        <v>142</v>
      </c>
      <c r="E102" s="221" t="s">
        <v>19</v>
      </c>
      <c r="F102" s="222" t="s">
        <v>1267</v>
      </c>
      <c r="G102" s="219"/>
      <c r="H102" s="223">
        <v>7</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142</v>
      </c>
      <c r="AU102" s="229" t="s">
        <v>79</v>
      </c>
      <c r="AV102" s="13" t="s">
        <v>79</v>
      </c>
      <c r="AW102" s="13" t="s">
        <v>31</v>
      </c>
      <c r="AX102" s="13" t="s">
        <v>69</v>
      </c>
      <c r="AY102" s="229" t="s">
        <v>133</v>
      </c>
    </row>
    <row r="103" s="14" customFormat="1">
      <c r="A103" s="14"/>
      <c r="B103" s="230"/>
      <c r="C103" s="231"/>
      <c r="D103" s="220" t="s">
        <v>142</v>
      </c>
      <c r="E103" s="232" t="s">
        <v>19</v>
      </c>
      <c r="F103" s="233" t="s">
        <v>144</v>
      </c>
      <c r="G103" s="231"/>
      <c r="H103" s="234">
        <v>7</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142</v>
      </c>
      <c r="AU103" s="240" t="s">
        <v>79</v>
      </c>
      <c r="AV103" s="14" t="s">
        <v>140</v>
      </c>
      <c r="AW103" s="14" t="s">
        <v>31</v>
      </c>
      <c r="AX103" s="14" t="s">
        <v>77</v>
      </c>
      <c r="AY103" s="240" t="s">
        <v>133</v>
      </c>
    </row>
    <row r="104" s="2" customFormat="1" ht="24.15" customHeight="1">
      <c r="A104" s="39"/>
      <c r="B104" s="40"/>
      <c r="C104" s="205" t="s">
        <v>163</v>
      </c>
      <c r="D104" s="205" t="s">
        <v>135</v>
      </c>
      <c r="E104" s="206" t="s">
        <v>1271</v>
      </c>
      <c r="F104" s="207" t="s">
        <v>1272</v>
      </c>
      <c r="G104" s="208" t="s">
        <v>279</v>
      </c>
      <c r="H104" s="209">
        <v>14</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1273</v>
      </c>
    </row>
    <row r="105" s="13" customFormat="1">
      <c r="A105" s="13"/>
      <c r="B105" s="218"/>
      <c r="C105" s="219"/>
      <c r="D105" s="220" t="s">
        <v>142</v>
      </c>
      <c r="E105" s="221" t="s">
        <v>19</v>
      </c>
      <c r="F105" s="222" t="s">
        <v>1274</v>
      </c>
      <c r="G105" s="219"/>
      <c r="H105" s="223">
        <v>14</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142</v>
      </c>
      <c r="AU105" s="229" t="s">
        <v>79</v>
      </c>
      <c r="AV105" s="13" t="s">
        <v>79</v>
      </c>
      <c r="AW105" s="13" t="s">
        <v>31</v>
      </c>
      <c r="AX105" s="13" t="s">
        <v>69</v>
      </c>
      <c r="AY105" s="229" t="s">
        <v>133</v>
      </c>
    </row>
    <row r="106" s="14" customFormat="1">
      <c r="A106" s="14"/>
      <c r="B106" s="230"/>
      <c r="C106" s="231"/>
      <c r="D106" s="220" t="s">
        <v>142</v>
      </c>
      <c r="E106" s="232" t="s">
        <v>19</v>
      </c>
      <c r="F106" s="233" t="s">
        <v>144</v>
      </c>
      <c r="G106" s="231"/>
      <c r="H106" s="234">
        <v>14</v>
      </c>
      <c r="I106" s="235"/>
      <c r="J106" s="231"/>
      <c r="K106" s="231"/>
      <c r="L106" s="236"/>
      <c r="M106" s="237"/>
      <c r="N106" s="238"/>
      <c r="O106" s="238"/>
      <c r="P106" s="238"/>
      <c r="Q106" s="238"/>
      <c r="R106" s="238"/>
      <c r="S106" s="238"/>
      <c r="T106" s="239"/>
      <c r="U106" s="14"/>
      <c r="V106" s="14"/>
      <c r="W106" s="14"/>
      <c r="X106" s="14"/>
      <c r="Y106" s="14"/>
      <c r="Z106" s="14"/>
      <c r="AA106" s="14"/>
      <c r="AB106" s="14"/>
      <c r="AC106" s="14"/>
      <c r="AD106" s="14"/>
      <c r="AE106" s="14"/>
      <c r="AT106" s="240" t="s">
        <v>142</v>
      </c>
      <c r="AU106" s="240" t="s">
        <v>79</v>
      </c>
      <c r="AV106" s="14" t="s">
        <v>140</v>
      </c>
      <c r="AW106" s="14" t="s">
        <v>31</v>
      </c>
      <c r="AX106" s="14" t="s">
        <v>77</v>
      </c>
      <c r="AY106" s="240" t="s">
        <v>133</v>
      </c>
    </row>
    <row r="107" s="12" customFormat="1" ht="22.8" customHeight="1">
      <c r="A107" s="12"/>
      <c r="B107" s="189"/>
      <c r="C107" s="190"/>
      <c r="D107" s="191" t="s">
        <v>68</v>
      </c>
      <c r="E107" s="203" t="s">
        <v>1211</v>
      </c>
      <c r="F107" s="203" t="s">
        <v>1275</v>
      </c>
      <c r="G107" s="190"/>
      <c r="H107" s="190"/>
      <c r="I107" s="193"/>
      <c r="J107" s="204">
        <f>BK107</f>
        <v>0</v>
      </c>
      <c r="K107" s="190"/>
      <c r="L107" s="195"/>
      <c r="M107" s="196"/>
      <c r="N107" s="197"/>
      <c r="O107" s="197"/>
      <c r="P107" s="198">
        <f>SUM(P108:P191)</f>
        <v>0</v>
      </c>
      <c r="Q107" s="197"/>
      <c r="R107" s="198">
        <f>SUM(R108:R191)</f>
        <v>0</v>
      </c>
      <c r="S107" s="197"/>
      <c r="T107" s="199">
        <f>SUM(T108:T191)</f>
        <v>0</v>
      </c>
      <c r="U107" s="12"/>
      <c r="V107" s="12"/>
      <c r="W107" s="12"/>
      <c r="X107" s="12"/>
      <c r="Y107" s="12"/>
      <c r="Z107" s="12"/>
      <c r="AA107" s="12"/>
      <c r="AB107" s="12"/>
      <c r="AC107" s="12"/>
      <c r="AD107" s="12"/>
      <c r="AE107" s="12"/>
      <c r="AR107" s="200" t="s">
        <v>77</v>
      </c>
      <c r="AT107" s="201" t="s">
        <v>68</v>
      </c>
      <c r="AU107" s="201" t="s">
        <v>77</v>
      </c>
      <c r="AY107" s="200" t="s">
        <v>133</v>
      </c>
      <c r="BK107" s="202">
        <f>SUM(BK108:BK191)</f>
        <v>0</v>
      </c>
    </row>
    <row r="108" s="2" customFormat="1" ht="24.15" customHeight="1">
      <c r="A108" s="39"/>
      <c r="B108" s="40"/>
      <c r="C108" s="205" t="s">
        <v>168</v>
      </c>
      <c r="D108" s="205" t="s">
        <v>135</v>
      </c>
      <c r="E108" s="206" t="s">
        <v>1253</v>
      </c>
      <c r="F108" s="207" t="s">
        <v>1254</v>
      </c>
      <c r="G108" s="208" t="s">
        <v>279</v>
      </c>
      <c r="H108" s="209">
        <v>11</v>
      </c>
      <c r="I108" s="210"/>
      <c r="J108" s="211">
        <f>ROUND(I108*H108,2)</f>
        <v>0</v>
      </c>
      <c r="K108" s="207" t="s">
        <v>139</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140</v>
      </c>
      <c r="AT108" s="216" t="s">
        <v>135</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140</v>
      </c>
      <c r="BM108" s="216" t="s">
        <v>1276</v>
      </c>
    </row>
    <row r="109" s="15" customFormat="1">
      <c r="A109" s="15"/>
      <c r="B109" s="265"/>
      <c r="C109" s="266"/>
      <c r="D109" s="220" t="s">
        <v>142</v>
      </c>
      <c r="E109" s="267" t="s">
        <v>19</v>
      </c>
      <c r="F109" s="268" t="s">
        <v>1277</v>
      </c>
      <c r="G109" s="266"/>
      <c r="H109" s="267" t="s">
        <v>19</v>
      </c>
      <c r="I109" s="269"/>
      <c r="J109" s="266"/>
      <c r="K109" s="266"/>
      <c r="L109" s="270"/>
      <c r="M109" s="271"/>
      <c r="N109" s="272"/>
      <c r="O109" s="272"/>
      <c r="P109" s="272"/>
      <c r="Q109" s="272"/>
      <c r="R109" s="272"/>
      <c r="S109" s="272"/>
      <c r="T109" s="273"/>
      <c r="U109" s="15"/>
      <c r="V109" s="15"/>
      <c r="W109" s="15"/>
      <c r="X109" s="15"/>
      <c r="Y109" s="15"/>
      <c r="Z109" s="15"/>
      <c r="AA109" s="15"/>
      <c r="AB109" s="15"/>
      <c r="AC109" s="15"/>
      <c r="AD109" s="15"/>
      <c r="AE109" s="15"/>
      <c r="AT109" s="274" t="s">
        <v>142</v>
      </c>
      <c r="AU109" s="274" t="s">
        <v>79</v>
      </c>
      <c r="AV109" s="15" t="s">
        <v>77</v>
      </c>
      <c r="AW109" s="15" t="s">
        <v>31</v>
      </c>
      <c r="AX109" s="15" t="s">
        <v>69</v>
      </c>
      <c r="AY109" s="274" t="s">
        <v>133</v>
      </c>
    </row>
    <row r="110" s="13" customFormat="1">
      <c r="A110" s="13"/>
      <c r="B110" s="218"/>
      <c r="C110" s="219"/>
      <c r="D110" s="220" t="s">
        <v>142</v>
      </c>
      <c r="E110" s="221" t="s">
        <v>19</v>
      </c>
      <c r="F110" s="222" t="s">
        <v>1278</v>
      </c>
      <c r="G110" s="219"/>
      <c r="H110" s="223">
        <v>3</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142</v>
      </c>
      <c r="AU110" s="229" t="s">
        <v>79</v>
      </c>
      <c r="AV110" s="13" t="s">
        <v>79</v>
      </c>
      <c r="AW110" s="13" t="s">
        <v>31</v>
      </c>
      <c r="AX110" s="13" t="s">
        <v>69</v>
      </c>
      <c r="AY110" s="229" t="s">
        <v>133</v>
      </c>
    </row>
    <row r="111" s="13" customFormat="1">
      <c r="A111" s="13"/>
      <c r="B111" s="218"/>
      <c r="C111" s="219"/>
      <c r="D111" s="220" t="s">
        <v>142</v>
      </c>
      <c r="E111" s="221" t="s">
        <v>19</v>
      </c>
      <c r="F111" s="222" t="s">
        <v>1279</v>
      </c>
      <c r="G111" s="219"/>
      <c r="H111" s="223">
        <v>1</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142</v>
      </c>
      <c r="AU111" s="229" t="s">
        <v>79</v>
      </c>
      <c r="AV111" s="13" t="s">
        <v>79</v>
      </c>
      <c r="AW111" s="13" t="s">
        <v>31</v>
      </c>
      <c r="AX111" s="13" t="s">
        <v>69</v>
      </c>
      <c r="AY111" s="229" t="s">
        <v>133</v>
      </c>
    </row>
    <row r="112" s="13" customFormat="1">
      <c r="A112" s="13"/>
      <c r="B112" s="218"/>
      <c r="C112" s="219"/>
      <c r="D112" s="220" t="s">
        <v>142</v>
      </c>
      <c r="E112" s="221" t="s">
        <v>19</v>
      </c>
      <c r="F112" s="222" t="s">
        <v>1280</v>
      </c>
      <c r="G112" s="219"/>
      <c r="H112" s="223">
        <v>2</v>
      </c>
      <c r="I112" s="224"/>
      <c r="J112" s="219"/>
      <c r="K112" s="219"/>
      <c r="L112" s="225"/>
      <c r="M112" s="226"/>
      <c r="N112" s="227"/>
      <c r="O112" s="227"/>
      <c r="P112" s="227"/>
      <c r="Q112" s="227"/>
      <c r="R112" s="227"/>
      <c r="S112" s="227"/>
      <c r="T112" s="228"/>
      <c r="U112" s="13"/>
      <c r="V112" s="13"/>
      <c r="W112" s="13"/>
      <c r="X112" s="13"/>
      <c r="Y112" s="13"/>
      <c r="Z112" s="13"/>
      <c r="AA112" s="13"/>
      <c r="AB112" s="13"/>
      <c r="AC112" s="13"/>
      <c r="AD112" s="13"/>
      <c r="AE112" s="13"/>
      <c r="AT112" s="229" t="s">
        <v>142</v>
      </c>
      <c r="AU112" s="229" t="s">
        <v>79</v>
      </c>
      <c r="AV112" s="13" t="s">
        <v>79</v>
      </c>
      <c r="AW112" s="13" t="s">
        <v>31</v>
      </c>
      <c r="AX112" s="13" t="s">
        <v>69</v>
      </c>
      <c r="AY112" s="229" t="s">
        <v>133</v>
      </c>
    </row>
    <row r="113" s="13" customFormat="1">
      <c r="A113" s="13"/>
      <c r="B113" s="218"/>
      <c r="C113" s="219"/>
      <c r="D113" s="220" t="s">
        <v>142</v>
      </c>
      <c r="E113" s="221" t="s">
        <v>19</v>
      </c>
      <c r="F113" s="222" t="s">
        <v>1281</v>
      </c>
      <c r="G113" s="219"/>
      <c r="H113" s="223">
        <v>2</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142</v>
      </c>
      <c r="AU113" s="229" t="s">
        <v>79</v>
      </c>
      <c r="AV113" s="13" t="s">
        <v>79</v>
      </c>
      <c r="AW113" s="13" t="s">
        <v>31</v>
      </c>
      <c r="AX113" s="13" t="s">
        <v>69</v>
      </c>
      <c r="AY113" s="229" t="s">
        <v>133</v>
      </c>
    </row>
    <row r="114" s="13" customFormat="1">
      <c r="A114" s="13"/>
      <c r="B114" s="218"/>
      <c r="C114" s="219"/>
      <c r="D114" s="220" t="s">
        <v>142</v>
      </c>
      <c r="E114" s="221" t="s">
        <v>19</v>
      </c>
      <c r="F114" s="222" t="s">
        <v>1282</v>
      </c>
      <c r="G114" s="219"/>
      <c r="H114" s="223">
        <v>3</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142</v>
      </c>
      <c r="AU114" s="229" t="s">
        <v>79</v>
      </c>
      <c r="AV114" s="13" t="s">
        <v>79</v>
      </c>
      <c r="AW114" s="13" t="s">
        <v>31</v>
      </c>
      <c r="AX114" s="13" t="s">
        <v>69</v>
      </c>
      <c r="AY114" s="229" t="s">
        <v>133</v>
      </c>
    </row>
    <row r="115" s="14" customFormat="1">
      <c r="A115" s="14"/>
      <c r="B115" s="230"/>
      <c r="C115" s="231"/>
      <c r="D115" s="220" t="s">
        <v>142</v>
      </c>
      <c r="E115" s="232" t="s">
        <v>19</v>
      </c>
      <c r="F115" s="233" t="s">
        <v>144</v>
      </c>
      <c r="G115" s="231"/>
      <c r="H115" s="234">
        <v>11</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142</v>
      </c>
      <c r="AU115" s="240" t="s">
        <v>79</v>
      </c>
      <c r="AV115" s="14" t="s">
        <v>140</v>
      </c>
      <c r="AW115" s="14" t="s">
        <v>31</v>
      </c>
      <c r="AX115" s="14" t="s">
        <v>77</v>
      </c>
      <c r="AY115" s="240" t="s">
        <v>133</v>
      </c>
    </row>
    <row r="116" s="2" customFormat="1" ht="24.15" customHeight="1">
      <c r="A116" s="39"/>
      <c r="B116" s="40"/>
      <c r="C116" s="205" t="s">
        <v>175</v>
      </c>
      <c r="D116" s="205" t="s">
        <v>135</v>
      </c>
      <c r="E116" s="206" t="s">
        <v>1257</v>
      </c>
      <c r="F116" s="207" t="s">
        <v>1258</v>
      </c>
      <c r="G116" s="208" t="s">
        <v>279</v>
      </c>
      <c r="H116" s="209">
        <v>11</v>
      </c>
      <c r="I116" s="210"/>
      <c r="J116" s="211">
        <f>ROUND(I116*H116,2)</f>
        <v>0</v>
      </c>
      <c r="K116" s="207" t="s">
        <v>139</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140</v>
      </c>
      <c r="AT116" s="216" t="s">
        <v>135</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140</v>
      </c>
      <c r="BM116" s="216" t="s">
        <v>1283</v>
      </c>
    </row>
    <row r="117" s="15" customFormat="1">
      <c r="A117" s="15"/>
      <c r="B117" s="265"/>
      <c r="C117" s="266"/>
      <c r="D117" s="220" t="s">
        <v>142</v>
      </c>
      <c r="E117" s="267" t="s">
        <v>19</v>
      </c>
      <c r="F117" s="268" t="s">
        <v>1277</v>
      </c>
      <c r="G117" s="266"/>
      <c r="H117" s="267" t="s">
        <v>19</v>
      </c>
      <c r="I117" s="269"/>
      <c r="J117" s="266"/>
      <c r="K117" s="266"/>
      <c r="L117" s="270"/>
      <c r="M117" s="271"/>
      <c r="N117" s="272"/>
      <c r="O117" s="272"/>
      <c r="P117" s="272"/>
      <c r="Q117" s="272"/>
      <c r="R117" s="272"/>
      <c r="S117" s="272"/>
      <c r="T117" s="273"/>
      <c r="U117" s="15"/>
      <c r="V117" s="15"/>
      <c r="W117" s="15"/>
      <c r="X117" s="15"/>
      <c r="Y117" s="15"/>
      <c r="Z117" s="15"/>
      <c r="AA117" s="15"/>
      <c r="AB117" s="15"/>
      <c r="AC117" s="15"/>
      <c r="AD117" s="15"/>
      <c r="AE117" s="15"/>
      <c r="AT117" s="274" t="s">
        <v>142</v>
      </c>
      <c r="AU117" s="274" t="s">
        <v>79</v>
      </c>
      <c r="AV117" s="15" t="s">
        <v>77</v>
      </c>
      <c r="AW117" s="15" t="s">
        <v>31</v>
      </c>
      <c r="AX117" s="15" t="s">
        <v>69</v>
      </c>
      <c r="AY117" s="274" t="s">
        <v>133</v>
      </c>
    </row>
    <row r="118" s="13" customFormat="1">
      <c r="A118" s="13"/>
      <c r="B118" s="218"/>
      <c r="C118" s="219"/>
      <c r="D118" s="220" t="s">
        <v>142</v>
      </c>
      <c r="E118" s="221" t="s">
        <v>19</v>
      </c>
      <c r="F118" s="222" t="s">
        <v>1278</v>
      </c>
      <c r="G118" s="219"/>
      <c r="H118" s="223">
        <v>3</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142</v>
      </c>
      <c r="AU118" s="229" t="s">
        <v>79</v>
      </c>
      <c r="AV118" s="13" t="s">
        <v>79</v>
      </c>
      <c r="AW118" s="13" t="s">
        <v>31</v>
      </c>
      <c r="AX118" s="13" t="s">
        <v>69</v>
      </c>
      <c r="AY118" s="229" t="s">
        <v>133</v>
      </c>
    </row>
    <row r="119" s="13" customFormat="1">
      <c r="A119" s="13"/>
      <c r="B119" s="218"/>
      <c r="C119" s="219"/>
      <c r="D119" s="220" t="s">
        <v>142</v>
      </c>
      <c r="E119" s="221" t="s">
        <v>19</v>
      </c>
      <c r="F119" s="222" t="s">
        <v>1279</v>
      </c>
      <c r="G119" s="219"/>
      <c r="H119" s="223">
        <v>1</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142</v>
      </c>
      <c r="AU119" s="229" t="s">
        <v>79</v>
      </c>
      <c r="AV119" s="13" t="s">
        <v>79</v>
      </c>
      <c r="AW119" s="13" t="s">
        <v>31</v>
      </c>
      <c r="AX119" s="13" t="s">
        <v>69</v>
      </c>
      <c r="AY119" s="229" t="s">
        <v>133</v>
      </c>
    </row>
    <row r="120" s="13" customFormat="1">
      <c r="A120" s="13"/>
      <c r="B120" s="218"/>
      <c r="C120" s="219"/>
      <c r="D120" s="220" t="s">
        <v>142</v>
      </c>
      <c r="E120" s="221" t="s">
        <v>19</v>
      </c>
      <c r="F120" s="222" t="s">
        <v>1280</v>
      </c>
      <c r="G120" s="219"/>
      <c r="H120" s="223">
        <v>2</v>
      </c>
      <c r="I120" s="224"/>
      <c r="J120" s="219"/>
      <c r="K120" s="219"/>
      <c r="L120" s="225"/>
      <c r="M120" s="226"/>
      <c r="N120" s="227"/>
      <c r="O120" s="227"/>
      <c r="P120" s="227"/>
      <c r="Q120" s="227"/>
      <c r="R120" s="227"/>
      <c r="S120" s="227"/>
      <c r="T120" s="228"/>
      <c r="U120" s="13"/>
      <c r="V120" s="13"/>
      <c r="W120" s="13"/>
      <c r="X120" s="13"/>
      <c r="Y120" s="13"/>
      <c r="Z120" s="13"/>
      <c r="AA120" s="13"/>
      <c r="AB120" s="13"/>
      <c r="AC120" s="13"/>
      <c r="AD120" s="13"/>
      <c r="AE120" s="13"/>
      <c r="AT120" s="229" t="s">
        <v>142</v>
      </c>
      <c r="AU120" s="229" t="s">
        <v>79</v>
      </c>
      <c r="AV120" s="13" t="s">
        <v>79</v>
      </c>
      <c r="AW120" s="13" t="s">
        <v>31</v>
      </c>
      <c r="AX120" s="13" t="s">
        <v>69</v>
      </c>
      <c r="AY120" s="229" t="s">
        <v>133</v>
      </c>
    </row>
    <row r="121" s="13" customFormat="1">
      <c r="A121" s="13"/>
      <c r="B121" s="218"/>
      <c r="C121" s="219"/>
      <c r="D121" s="220" t="s">
        <v>142</v>
      </c>
      <c r="E121" s="221" t="s">
        <v>19</v>
      </c>
      <c r="F121" s="222" t="s">
        <v>1281</v>
      </c>
      <c r="G121" s="219"/>
      <c r="H121" s="223">
        <v>2</v>
      </c>
      <c r="I121" s="224"/>
      <c r="J121" s="219"/>
      <c r="K121" s="219"/>
      <c r="L121" s="225"/>
      <c r="M121" s="226"/>
      <c r="N121" s="227"/>
      <c r="O121" s="227"/>
      <c r="P121" s="227"/>
      <c r="Q121" s="227"/>
      <c r="R121" s="227"/>
      <c r="S121" s="227"/>
      <c r="T121" s="228"/>
      <c r="U121" s="13"/>
      <c r="V121" s="13"/>
      <c r="W121" s="13"/>
      <c r="X121" s="13"/>
      <c r="Y121" s="13"/>
      <c r="Z121" s="13"/>
      <c r="AA121" s="13"/>
      <c r="AB121" s="13"/>
      <c r="AC121" s="13"/>
      <c r="AD121" s="13"/>
      <c r="AE121" s="13"/>
      <c r="AT121" s="229" t="s">
        <v>142</v>
      </c>
      <c r="AU121" s="229" t="s">
        <v>79</v>
      </c>
      <c r="AV121" s="13" t="s">
        <v>79</v>
      </c>
      <c r="AW121" s="13" t="s">
        <v>31</v>
      </c>
      <c r="AX121" s="13" t="s">
        <v>69</v>
      </c>
      <c r="AY121" s="229" t="s">
        <v>133</v>
      </c>
    </row>
    <row r="122" s="13" customFormat="1">
      <c r="A122" s="13"/>
      <c r="B122" s="218"/>
      <c r="C122" s="219"/>
      <c r="D122" s="220" t="s">
        <v>142</v>
      </c>
      <c r="E122" s="221" t="s">
        <v>19</v>
      </c>
      <c r="F122" s="222" t="s">
        <v>1282</v>
      </c>
      <c r="G122" s="219"/>
      <c r="H122" s="223">
        <v>3</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142</v>
      </c>
      <c r="AU122" s="229" t="s">
        <v>79</v>
      </c>
      <c r="AV122" s="13" t="s">
        <v>79</v>
      </c>
      <c r="AW122" s="13" t="s">
        <v>31</v>
      </c>
      <c r="AX122" s="13" t="s">
        <v>69</v>
      </c>
      <c r="AY122" s="229" t="s">
        <v>133</v>
      </c>
    </row>
    <row r="123" s="14" customFormat="1">
      <c r="A123" s="14"/>
      <c r="B123" s="230"/>
      <c r="C123" s="231"/>
      <c r="D123" s="220" t="s">
        <v>142</v>
      </c>
      <c r="E123" s="232" t="s">
        <v>19</v>
      </c>
      <c r="F123" s="233" t="s">
        <v>144</v>
      </c>
      <c r="G123" s="231"/>
      <c r="H123" s="234">
        <v>11</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142</v>
      </c>
      <c r="AU123" s="240" t="s">
        <v>79</v>
      </c>
      <c r="AV123" s="14" t="s">
        <v>140</v>
      </c>
      <c r="AW123" s="14" t="s">
        <v>31</v>
      </c>
      <c r="AX123" s="14" t="s">
        <v>77</v>
      </c>
      <c r="AY123" s="240" t="s">
        <v>133</v>
      </c>
    </row>
    <row r="124" s="2" customFormat="1" ht="24.15" customHeight="1">
      <c r="A124" s="39"/>
      <c r="B124" s="40"/>
      <c r="C124" s="205" t="s">
        <v>180</v>
      </c>
      <c r="D124" s="205" t="s">
        <v>135</v>
      </c>
      <c r="E124" s="206" t="s">
        <v>1264</v>
      </c>
      <c r="F124" s="207" t="s">
        <v>1265</v>
      </c>
      <c r="G124" s="208" t="s">
        <v>279</v>
      </c>
      <c r="H124" s="209">
        <v>77</v>
      </c>
      <c r="I124" s="210"/>
      <c r="J124" s="211">
        <f>ROUND(I124*H124,2)</f>
        <v>0</v>
      </c>
      <c r="K124" s="207" t="s">
        <v>139</v>
      </c>
      <c r="L124" s="45"/>
      <c r="M124" s="212" t="s">
        <v>19</v>
      </c>
      <c r="N124" s="213" t="s">
        <v>40</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140</v>
      </c>
      <c r="AT124" s="216" t="s">
        <v>135</v>
      </c>
      <c r="AU124" s="216" t="s">
        <v>79</v>
      </c>
      <c r="AY124" s="18" t="s">
        <v>133</v>
      </c>
      <c r="BE124" s="217">
        <f>IF(N124="základní",J124,0)</f>
        <v>0</v>
      </c>
      <c r="BF124" s="217">
        <f>IF(N124="snížená",J124,0)</f>
        <v>0</v>
      </c>
      <c r="BG124" s="217">
        <f>IF(N124="zákl. přenesená",J124,0)</f>
        <v>0</v>
      </c>
      <c r="BH124" s="217">
        <f>IF(N124="sníž. přenesená",J124,0)</f>
        <v>0</v>
      </c>
      <c r="BI124" s="217">
        <f>IF(N124="nulová",J124,0)</f>
        <v>0</v>
      </c>
      <c r="BJ124" s="18" t="s">
        <v>77</v>
      </c>
      <c r="BK124" s="217">
        <f>ROUND(I124*H124,2)</f>
        <v>0</v>
      </c>
      <c r="BL124" s="18" t="s">
        <v>140</v>
      </c>
      <c r="BM124" s="216" t="s">
        <v>1284</v>
      </c>
    </row>
    <row r="125" s="15" customFormat="1">
      <c r="A125" s="15"/>
      <c r="B125" s="265"/>
      <c r="C125" s="266"/>
      <c r="D125" s="220" t="s">
        <v>142</v>
      </c>
      <c r="E125" s="267" t="s">
        <v>19</v>
      </c>
      <c r="F125" s="268" t="s">
        <v>1277</v>
      </c>
      <c r="G125" s="266"/>
      <c r="H125" s="267" t="s">
        <v>19</v>
      </c>
      <c r="I125" s="269"/>
      <c r="J125" s="266"/>
      <c r="K125" s="266"/>
      <c r="L125" s="270"/>
      <c r="M125" s="271"/>
      <c r="N125" s="272"/>
      <c r="O125" s="272"/>
      <c r="P125" s="272"/>
      <c r="Q125" s="272"/>
      <c r="R125" s="272"/>
      <c r="S125" s="272"/>
      <c r="T125" s="273"/>
      <c r="U125" s="15"/>
      <c r="V125" s="15"/>
      <c r="W125" s="15"/>
      <c r="X125" s="15"/>
      <c r="Y125" s="15"/>
      <c r="Z125" s="15"/>
      <c r="AA125" s="15"/>
      <c r="AB125" s="15"/>
      <c r="AC125" s="15"/>
      <c r="AD125" s="15"/>
      <c r="AE125" s="15"/>
      <c r="AT125" s="274" t="s">
        <v>142</v>
      </c>
      <c r="AU125" s="274" t="s">
        <v>79</v>
      </c>
      <c r="AV125" s="15" t="s">
        <v>77</v>
      </c>
      <c r="AW125" s="15" t="s">
        <v>31</v>
      </c>
      <c r="AX125" s="15" t="s">
        <v>69</v>
      </c>
      <c r="AY125" s="274" t="s">
        <v>133</v>
      </c>
    </row>
    <row r="126" s="13" customFormat="1">
      <c r="A126" s="13"/>
      <c r="B126" s="218"/>
      <c r="C126" s="219"/>
      <c r="D126" s="220" t="s">
        <v>142</v>
      </c>
      <c r="E126" s="221" t="s">
        <v>19</v>
      </c>
      <c r="F126" s="222" t="s">
        <v>1285</v>
      </c>
      <c r="G126" s="219"/>
      <c r="H126" s="223">
        <v>21</v>
      </c>
      <c r="I126" s="224"/>
      <c r="J126" s="219"/>
      <c r="K126" s="219"/>
      <c r="L126" s="225"/>
      <c r="M126" s="226"/>
      <c r="N126" s="227"/>
      <c r="O126" s="227"/>
      <c r="P126" s="227"/>
      <c r="Q126" s="227"/>
      <c r="R126" s="227"/>
      <c r="S126" s="227"/>
      <c r="T126" s="228"/>
      <c r="U126" s="13"/>
      <c r="V126" s="13"/>
      <c r="W126" s="13"/>
      <c r="X126" s="13"/>
      <c r="Y126" s="13"/>
      <c r="Z126" s="13"/>
      <c r="AA126" s="13"/>
      <c r="AB126" s="13"/>
      <c r="AC126" s="13"/>
      <c r="AD126" s="13"/>
      <c r="AE126" s="13"/>
      <c r="AT126" s="229" t="s">
        <v>142</v>
      </c>
      <c r="AU126" s="229" t="s">
        <v>79</v>
      </c>
      <c r="AV126" s="13" t="s">
        <v>79</v>
      </c>
      <c r="AW126" s="13" t="s">
        <v>31</v>
      </c>
      <c r="AX126" s="13" t="s">
        <v>69</v>
      </c>
      <c r="AY126" s="229" t="s">
        <v>133</v>
      </c>
    </row>
    <row r="127" s="13" customFormat="1">
      <c r="A127" s="13"/>
      <c r="B127" s="218"/>
      <c r="C127" s="219"/>
      <c r="D127" s="220" t="s">
        <v>142</v>
      </c>
      <c r="E127" s="221" t="s">
        <v>19</v>
      </c>
      <c r="F127" s="222" t="s">
        <v>1286</v>
      </c>
      <c r="G127" s="219"/>
      <c r="H127" s="223">
        <v>7</v>
      </c>
      <c r="I127" s="224"/>
      <c r="J127" s="219"/>
      <c r="K127" s="219"/>
      <c r="L127" s="225"/>
      <c r="M127" s="226"/>
      <c r="N127" s="227"/>
      <c r="O127" s="227"/>
      <c r="P127" s="227"/>
      <c r="Q127" s="227"/>
      <c r="R127" s="227"/>
      <c r="S127" s="227"/>
      <c r="T127" s="228"/>
      <c r="U127" s="13"/>
      <c r="V127" s="13"/>
      <c r="W127" s="13"/>
      <c r="X127" s="13"/>
      <c r="Y127" s="13"/>
      <c r="Z127" s="13"/>
      <c r="AA127" s="13"/>
      <c r="AB127" s="13"/>
      <c r="AC127" s="13"/>
      <c r="AD127" s="13"/>
      <c r="AE127" s="13"/>
      <c r="AT127" s="229" t="s">
        <v>142</v>
      </c>
      <c r="AU127" s="229" t="s">
        <v>79</v>
      </c>
      <c r="AV127" s="13" t="s">
        <v>79</v>
      </c>
      <c r="AW127" s="13" t="s">
        <v>31</v>
      </c>
      <c r="AX127" s="13" t="s">
        <v>69</v>
      </c>
      <c r="AY127" s="229" t="s">
        <v>133</v>
      </c>
    </row>
    <row r="128" s="13" customFormat="1">
      <c r="A128" s="13"/>
      <c r="B128" s="218"/>
      <c r="C128" s="219"/>
      <c r="D128" s="220" t="s">
        <v>142</v>
      </c>
      <c r="E128" s="221" t="s">
        <v>19</v>
      </c>
      <c r="F128" s="222" t="s">
        <v>1287</v>
      </c>
      <c r="G128" s="219"/>
      <c r="H128" s="223">
        <v>14</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142</v>
      </c>
      <c r="AU128" s="229" t="s">
        <v>79</v>
      </c>
      <c r="AV128" s="13" t="s">
        <v>79</v>
      </c>
      <c r="AW128" s="13" t="s">
        <v>31</v>
      </c>
      <c r="AX128" s="13" t="s">
        <v>69</v>
      </c>
      <c r="AY128" s="229" t="s">
        <v>133</v>
      </c>
    </row>
    <row r="129" s="13" customFormat="1">
      <c r="A129" s="13"/>
      <c r="B129" s="218"/>
      <c r="C129" s="219"/>
      <c r="D129" s="220" t="s">
        <v>142</v>
      </c>
      <c r="E129" s="221" t="s">
        <v>19</v>
      </c>
      <c r="F129" s="222" t="s">
        <v>1288</v>
      </c>
      <c r="G129" s="219"/>
      <c r="H129" s="223">
        <v>14</v>
      </c>
      <c r="I129" s="224"/>
      <c r="J129" s="219"/>
      <c r="K129" s="219"/>
      <c r="L129" s="225"/>
      <c r="M129" s="226"/>
      <c r="N129" s="227"/>
      <c r="O129" s="227"/>
      <c r="P129" s="227"/>
      <c r="Q129" s="227"/>
      <c r="R129" s="227"/>
      <c r="S129" s="227"/>
      <c r="T129" s="228"/>
      <c r="U129" s="13"/>
      <c r="V129" s="13"/>
      <c r="W129" s="13"/>
      <c r="X129" s="13"/>
      <c r="Y129" s="13"/>
      <c r="Z129" s="13"/>
      <c r="AA129" s="13"/>
      <c r="AB129" s="13"/>
      <c r="AC129" s="13"/>
      <c r="AD129" s="13"/>
      <c r="AE129" s="13"/>
      <c r="AT129" s="229" t="s">
        <v>142</v>
      </c>
      <c r="AU129" s="229" t="s">
        <v>79</v>
      </c>
      <c r="AV129" s="13" t="s">
        <v>79</v>
      </c>
      <c r="AW129" s="13" t="s">
        <v>31</v>
      </c>
      <c r="AX129" s="13" t="s">
        <v>69</v>
      </c>
      <c r="AY129" s="229" t="s">
        <v>133</v>
      </c>
    </row>
    <row r="130" s="13" customFormat="1">
      <c r="A130" s="13"/>
      <c r="B130" s="218"/>
      <c r="C130" s="219"/>
      <c r="D130" s="220" t="s">
        <v>142</v>
      </c>
      <c r="E130" s="221" t="s">
        <v>19</v>
      </c>
      <c r="F130" s="222" t="s">
        <v>1289</v>
      </c>
      <c r="G130" s="219"/>
      <c r="H130" s="223">
        <v>21</v>
      </c>
      <c r="I130" s="224"/>
      <c r="J130" s="219"/>
      <c r="K130" s="219"/>
      <c r="L130" s="225"/>
      <c r="M130" s="226"/>
      <c r="N130" s="227"/>
      <c r="O130" s="227"/>
      <c r="P130" s="227"/>
      <c r="Q130" s="227"/>
      <c r="R130" s="227"/>
      <c r="S130" s="227"/>
      <c r="T130" s="228"/>
      <c r="U130" s="13"/>
      <c r="V130" s="13"/>
      <c r="W130" s="13"/>
      <c r="X130" s="13"/>
      <c r="Y130" s="13"/>
      <c r="Z130" s="13"/>
      <c r="AA130" s="13"/>
      <c r="AB130" s="13"/>
      <c r="AC130" s="13"/>
      <c r="AD130" s="13"/>
      <c r="AE130" s="13"/>
      <c r="AT130" s="229" t="s">
        <v>142</v>
      </c>
      <c r="AU130" s="229" t="s">
        <v>79</v>
      </c>
      <c r="AV130" s="13" t="s">
        <v>79</v>
      </c>
      <c r="AW130" s="13" t="s">
        <v>31</v>
      </c>
      <c r="AX130" s="13" t="s">
        <v>69</v>
      </c>
      <c r="AY130" s="229" t="s">
        <v>133</v>
      </c>
    </row>
    <row r="131" s="14" customFormat="1">
      <c r="A131" s="14"/>
      <c r="B131" s="230"/>
      <c r="C131" s="231"/>
      <c r="D131" s="220" t="s">
        <v>142</v>
      </c>
      <c r="E131" s="232" t="s">
        <v>19</v>
      </c>
      <c r="F131" s="233" t="s">
        <v>144</v>
      </c>
      <c r="G131" s="231"/>
      <c r="H131" s="234">
        <v>77</v>
      </c>
      <c r="I131" s="235"/>
      <c r="J131" s="231"/>
      <c r="K131" s="231"/>
      <c r="L131" s="236"/>
      <c r="M131" s="237"/>
      <c r="N131" s="238"/>
      <c r="O131" s="238"/>
      <c r="P131" s="238"/>
      <c r="Q131" s="238"/>
      <c r="R131" s="238"/>
      <c r="S131" s="238"/>
      <c r="T131" s="239"/>
      <c r="U131" s="14"/>
      <c r="V131" s="14"/>
      <c r="W131" s="14"/>
      <c r="X131" s="14"/>
      <c r="Y131" s="14"/>
      <c r="Z131" s="14"/>
      <c r="AA131" s="14"/>
      <c r="AB131" s="14"/>
      <c r="AC131" s="14"/>
      <c r="AD131" s="14"/>
      <c r="AE131" s="14"/>
      <c r="AT131" s="240" t="s">
        <v>142</v>
      </c>
      <c r="AU131" s="240" t="s">
        <v>79</v>
      </c>
      <c r="AV131" s="14" t="s">
        <v>140</v>
      </c>
      <c r="AW131" s="14" t="s">
        <v>31</v>
      </c>
      <c r="AX131" s="14" t="s">
        <v>77</v>
      </c>
      <c r="AY131" s="240" t="s">
        <v>133</v>
      </c>
    </row>
    <row r="132" s="2" customFormat="1" ht="24.15" customHeight="1">
      <c r="A132" s="39"/>
      <c r="B132" s="40"/>
      <c r="C132" s="205" t="s">
        <v>187</v>
      </c>
      <c r="D132" s="205" t="s">
        <v>135</v>
      </c>
      <c r="E132" s="206" t="s">
        <v>1268</v>
      </c>
      <c r="F132" s="207" t="s">
        <v>1269</v>
      </c>
      <c r="G132" s="208" t="s">
        <v>279</v>
      </c>
      <c r="H132" s="209">
        <v>77</v>
      </c>
      <c r="I132" s="210"/>
      <c r="J132" s="211">
        <f>ROUND(I132*H132,2)</f>
        <v>0</v>
      </c>
      <c r="K132" s="207" t="s">
        <v>139</v>
      </c>
      <c r="L132" s="45"/>
      <c r="M132" s="212" t="s">
        <v>19</v>
      </c>
      <c r="N132" s="213" t="s">
        <v>40</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140</v>
      </c>
      <c r="AT132" s="216" t="s">
        <v>135</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140</v>
      </c>
      <c r="BM132" s="216" t="s">
        <v>1290</v>
      </c>
    </row>
    <row r="133" s="15" customFormat="1">
      <c r="A133" s="15"/>
      <c r="B133" s="265"/>
      <c r="C133" s="266"/>
      <c r="D133" s="220" t="s">
        <v>142</v>
      </c>
      <c r="E133" s="267" t="s">
        <v>19</v>
      </c>
      <c r="F133" s="268" t="s">
        <v>1277</v>
      </c>
      <c r="G133" s="266"/>
      <c r="H133" s="267" t="s">
        <v>19</v>
      </c>
      <c r="I133" s="269"/>
      <c r="J133" s="266"/>
      <c r="K133" s="266"/>
      <c r="L133" s="270"/>
      <c r="M133" s="271"/>
      <c r="N133" s="272"/>
      <c r="O133" s="272"/>
      <c r="P133" s="272"/>
      <c r="Q133" s="272"/>
      <c r="R133" s="272"/>
      <c r="S133" s="272"/>
      <c r="T133" s="273"/>
      <c r="U133" s="15"/>
      <c r="V133" s="15"/>
      <c r="W133" s="15"/>
      <c r="X133" s="15"/>
      <c r="Y133" s="15"/>
      <c r="Z133" s="15"/>
      <c r="AA133" s="15"/>
      <c r="AB133" s="15"/>
      <c r="AC133" s="15"/>
      <c r="AD133" s="15"/>
      <c r="AE133" s="15"/>
      <c r="AT133" s="274" t="s">
        <v>142</v>
      </c>
      <c r="AU133" s="274" t="s">
        <v>79</v>
      </c>
      <c r="AV133" s="15" t="s">
        <v>77</v>
      </c>
      <c r="AW133" s="15" t="s">
        <v>31</v>
      </c>
      <c r="AX133" s="15" t="s">
        <v>69</v>
      </c>
      <c r="AY133" s="274" t="s">
        <v>133</v>
      </c>
    </row>
    <row r="134" s="13" customFormat="1">
      <c r="A134" s="13"/>
      <c r="B134" s="218"/>
      <c r="C134" s="219"/>
      <c r="D134" s="220" t="s">
        <v>142</v>
      </c>
      <c r="E134" s="221" t="s">
        <v>19</v>
      </c>
      <c r="F134" s="222" t="s">
        <v>1285</v>
      </c>
      <c r="G134" s="219"/>
      <c r="H134" s="223">
        <v>21</v>
      </c>
      <c r="I134" s="224"/>
      <c r="J134" s="219"/>
      <c r="K134" s="219"/>
      <c r="L134" s="225"/>
      <c r="M134" s="226"/>
      <c r="N134" s="227"/>
      <c r="O134" s="227"/>
      <c r="P134" s="227"/>
      <c r="Q134" s="227"/>
      <c r="R134" s="227"/>
      <c r="S134" s="227"/>
      <c r="T134" s="228"/>
      <c r="U134" s="13"/>
      <c r="V134" s="13"/>
      <c r="W134" s="13"/>
      <c r="X134" s="13"/>
      <c r="Y134" s="13"/>
      <c r="Z134" s="13"/>
      <c r="AA134" s="13"/>
      <c r="AB134" s="13"/>
      <c r="AC134" s="13"/>
      <c r="AD134" s="13"/>
      <c r="AE134" s="13"/>
      <c r="AT134" s="229" t="s">
        <v>142</v>
      </c>
      <c r="AU134" s="229" t="s">
        <v>79</v>
      </c>
      <c r="AV134" s="13" t="s">
        <v>79</v>
      </c>
      <c r="AW134" s="13" t="s">
        <v>31</v>
      </c>
      <c r="AX134" s="13" t="s">
        <v>69</v>
      </c>
      <c r="AY134" s="229" t="s">
        <v>133</v>
      </c>
    </row>
    <row r="135" s="13" customFormat="1">
      <c r="A135" s="13"/>
      <c r="B135" s="218"/>
      <c r="C135" s="219"/>
      <c r="D135" s="220" t="s">
        <v>142</v>
      </c>
      <c r="E135" s="221" t="s">
        <v>19</v>
      </c>
      <c r="F135" s="222" t="s">
        <v>1286</v>
      </c>
      <c r="G135" s="219"/>
      <c r="H135" s="223">
        <v>7</v>
      </c>
      <c r="I135" s="224"/>
      <c r="J135" s="219"/>
      <c r="K135" s="219"/>
      <c r="L135" s="225"/>
      <c r="M135" s="226"/>
      <c r="N135" s="227"/>
      <c r="O135" s="227"/>
      <c r="P135" s="227"/>
      <c r="Q135" s="227"/>
      <c r="R135" s="227"/>
      <c r="S135" s="227"/>
      <c r="T135" s="228"/>
      <c r="U135" s="13"/>
      <c r="V135" s="13"/>
      <c r="W135" s="13"/>
      <c r="X135" s="13"/>
      <c r="Y135" s="13"/>
      <c r="Z135" s="13"/>
      <c r="AA135" s="13"/>
      <c r="AB135" s="13"/>
      <c r="AC135" s="13"/>
      <c r="AD135" s="13"/>
      <c r="AE135" s="13"/>
      <c r="AT135" s="229" t="s">
        <v>142</v>
      </c>
      <c r="AU135" s="229" t="s">
        <v>79</v>
      </c>
      <c r="AV135" s="13" t="s">
        <v>79</v>
      </c>
      <c r="AW135" s="13" t="s">
        <v>31</v>
      </c>
      <c r="AX135" s="13" t="s">
        <v>69</v>
      </c>
      <c r="AY135" s="229" t="s">
        <v>133</v>
      </c>
    </row>
    <row r="136" s="13" customFormat="1">
      <c r="A136" s="13"/>
      <c r="B136" s="218"/>
      <c r="C136" s="219"/>
      <c r="D136" s="220" t="s">
        <v>142</v>
      </c>
      <c r="E136" s="221" t="s">
        <v>19</v>
      </c>
      <c r="F136" s="222" t="s">
        <v>1287</v>
      </c>
      <c r="G136" s="219"/>
      <c r="H136" s="223">
        <v>14</v>
      </c>
      <c r="I136" s="224"/>
      <c r="J136" s="219"/>
      <c r="K136" s="219"/>
      <c r="L136" s="225"/>
      <c r="M136" s="226"/>
      <c r="N136" s="227"/>
      <c r="O136" s="227"/>
      <c r="P136" s="227"/>
      <c r="Q136" s="227"/>
      <c r="R136" s="227"/>
      <c r="S136" s="227"/>
      <c r="T136" s="228"/>
      <c r="U136" s="13"/>
      <c r="V136" s="13"/>
      <c r="W136" s="13"/>
      <c r="X136" s="13"/>
      <c r="Y136" s="13"/>
      <c r="Z136" s="13"/>
      <c r="AA136" s="13"/>
      <c r="AB136" s="13"/>
      <c r="AC136" s="13"/>
      <c r="AD136" s="13"/>
      <c r="AE136" s="13"/>
      <c r="AT136" s="229" t="s">
        <v>142</v>
      </c>
      <c r="AU136" s="229" t="s">
        <v>79</v>
      </c>
      <c r="AV136" s="13" t="s">
        <v>79</v>
      </c>
      <c r="AW136" s="13" t="s">
        <v>31</v>
      </c>
      <c r="AX136" s="13" t="s">
        <v>69</v>
      </c>
      <c r="AY136" s="229" t="s">
        <v>133</v>
      </c>
    </row>
    <row r="137" s="13" customFormat="1">
      <c r="A137" s="13"/>
      <c r="B137" s="218"/>
      <c r="C137" s="219"/>
      <c r="D137" s="220" t="s">
        <v>142</v>
      </c>
      <c r="E137" s="221" t="s">
        <v>19</v>
      </c>
      <c r="F137" s="222" t="s">
        <v>1288</v>
      </c>
      <c r="G137" s="219"/>
      <c r="H137" s="223">
        <v>14</v>
      </c>
      <c r="I137" s="224"/>
      <c r="J137" s="219"/>
      <c r="K137" s="219"/>
      <c r="L137" s="225"/>
      <c r="M137" s="226"/>
      <c r="N137" s="227"/>
      <c r="O137" s="227"/>
      <c r="P137" s="227"/>
      <c r="Q137" s="227"/>
      <c r="R137" s="227"/>
      <c r="S137" s="227"/>
      <c r="T137" s="228"/>
      <c r="U137" s="13"/>
      <c r="V137" s="13"/>
      <c r="W137" s="13"/>
      <c r="X137" s="13"/>
      <c r="Y137" s="13"/>
      <c r="Z137" s="13"/>
      <c r="AA137" s="13"/>
      <c r="AB137" s="13"/>
      <c r="AC137" s="13"/>
      <c r="AD137" s="13"/>
      <c r="AE137" s="13"/>
      <c r="AT137" s="229" t="s">
        <v>142</v>
      </c>
      <c r="AU137" s="229" t="s">
        <v>79</v>
      </c>
      <c r="AV137" s="13" t="s">
        <v>79</v>
      </c>
      <c r="AW137" s="13" t="s">
        <v>31</v>
      </c>
      <c r="AX137" s="13" t="s">
        <v>69</v>
      </c>
      <c r="AY137" s="229" t="s">
        <v>133</v>
      </c>
    </row>
    <row r="138" s="13" customFormat="1">
      <c r="A138" s="13"/>
      <c r="B138" s="218"/>
      <c r="C138" s="219"/>
      <c r="D138" s="220" t="s">
        <v>142</v>
      </c>
      <c r="E138" s="221" t="s">
        <v>19</v>
      </c>
      <c r="F138" s="222" t="s">
        <v>1289</v>
      </c>
      <c r="G138" s="219"/>
      <c r="H138" s="223">
        <v>21</v>
      </c>
      <c r="I138" s="224"/>
      <c r="J138" s="219"/>
      <c r="K138" s="219"/>
      <c r="L138" s="225"/>
      <c r="M138" s="226"/>
      <c r="N138" s="227"/>
      <c r="O138" s="227"/>
      <c r="P138" s="227"/>
      <c r="Q138" s="227"/>
      <c r="R138" s="227"/>
      <c r="S138" s="227"/>
      <c r="T138" s="228"/>
      <c r="U138" s="13"/>
      <c r="V138" s="13"/>
      <c r="W138" s="13"/>
      <c r="X138" s="13"/>
      <c r="Y138" s="13"/>
      <c r="Z138" s="13"/>
      <c r="AA138" s="13"/>
      <c r="AB138" s="13"/>
      <c r="AC138" s="13"/>
      <c r="AD138" s="13"/>
      <c r="AE138" s="13"/>
      <c r="AT138" s="229" t="s">
        <v>142</v>
      </c>
      <c r="AU138" s="229" t="s">
        <v>79</v>
      </c>
      <c r="AV138" s="13" t="s">
        <v>79</v>
      </c>
      <c r="AW138" s="13" t="s">
        <v>31</v>
      </c>
      <c r="AX138" s="13" t="s">
        <v>69</v>
      </c>
      <c r="AY138" s="229" t="s">
        <v>133</v>
      </c>
    </row>
    <row r="139" s="14" customFormat="1">
      <c r="A139" s="14"/>
      <c r="B139" s="230"/>
      <c r="C139" s="231"/>
      <c r="D139" s="220" t="s">
        <v>142</v>
      </c>
      <c r="E139" s="232" t="s">
        <v>19</v>
      </c>
      <c r="F139" s="233" t="s">
        <v>144</v>
      </c>
      <c r="G139" s="231"/>
      <c r="H139" s="234">
        <v>77</v>
      </c>
      <c r="I139" s="235"/>
      <c r="J139" s="231"/>
      <c r="K139" s="231"/>
      <c r="L139" s="236"/>
      <c r="M139" s="237"/>
      <c r="N139" s="238"/>
      <c r="O139" s="238"/>
      <c r="P139" s="238"/>
      <c r="Q139" s="238"/>
      <c r="R139" s="238"/>
      <c r="S139" s="238"/>
      <c r="T139" s="239"/>
      <c r="U139" s="14"/>
      <c r="V139" s="14"/>
      <c r="W139" s="14"/>
      <c r="X139" s="14"/>
      <c r="Y139" s="14"/>
      <c r="Z139" s="14"/>
      <c r="AA139" s="14"/>
      <c r="AB139" s="14"/>
      <c r="AC139" s="14"/>
      <c r="AD139" s="14"/>
      <c r="AE139" s="14"/>
      <c r="AT139" s="240" t="s">
        <v>142</v>
      </c>
      <c r="AU139" s="240" t="s">
        <v>79</v>
      </c>
      <c r="AV139" s="14" t="s">
        <v>140</v>
      </c>
      <c r="AW139" s="14" t="s">
        <v>31</v>
      </c>
      <c r="AX139" s="14" t="s">
        <v>77</v>
      </c>
      <c r="AY139" s="240" t="s">
        <v>133</v>
      </c>
    </row>
    <row r="140" s="2" customFormat="1" ht="16.5" customHeight="1">
      <c r="A140" s="39"/>
      <c r="B140" s="40"/>
      <c r="C140" s="205" t="s">
        <v>193</v>
      </c>
      <c r="D140" s="205" t="s">
        <v>135</v>
      </c>
      <c r="E140" s="206" t="s">
        <v>1260</v>
      </c>
      <c r="F140" s="207" t="s">
        <v>1261</v>
      </c>
      <c r="G140" s="208" t="s">
        <v>279</v>
      </c>
      <c r="H140" s="209">
        <v>5</v>
      </c>
      <c r="I140" s="210"/>
      <c r="J140" s="211">
        <f>ROUND(I140*H140,2)</f>
        <v>0</v>
      </c>
      <c r="K140" s="207" t="s">
        <v>139</v>
      </c>
      <c r="L140" s="45"/>
      <c r="M140" s="212" t="s">
        <v>19</v>
      </c>
      <c r="N140" s="213"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140</v>
      </c>
      <c r="AT140" s="216" t="s">
        <v>135</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140</v>
      </c>
      <c r="BM140" s="216" t="s">
        <v>1291</v>
      </c>
    </row>
    <row r="141" s="15" customFormat="1">
      <c r="A141" s="15"/>
      <c r="B141" s="265"/>
      <c r="C141" s="266"/>
      <c r="D141" s="220" t="s">
        <v>142</v>
      </c>
      <c r="E141" s="267" t="s">
        <v>19</v>
      </c>
      <c r="F141" s="268" t="s">
        <v>1277</v>
      </c>
      <c r="G141" s="266"/>
      <c r="H141" s="267" t="s">
        <v>19</v>
      </c>
      <c r="I141" s="269"/>
      <c r="J141" s="266"/>
      <c r="K141" s="266"/>
      <c r="L141" s="270"/>
      <c r="M141" s="271"/>
      <c r="N141" s="272"/>
      <c r="O141" s="272"/>
      <c r="P141" s="272"/>
      <c r="Q141" s="272"/>
      <c r="R141" s="272"/>
      <c r="S141" s="272"/>
      <c r="T141" s="273"/>
      <c r="U141" s="15"/>
      <c r="V141" s="15"/>
      <c r="W141" s="15"/>
      <c r="X141" s="15"/>
      <c r="Y141" s="15"/>
      <c r="Z141" s="15"/>
      <c r="AA141" s="15"/>
      <c r="AB141" s="15"/>
      <c r="AC141" s="15"/>
      <c r="AD141" s="15"/>
      <c r="AE141" s="15"/>
      <c r="AT141" s="274" t="s">
        <v>142</v>
      </c>
      <c r="AU141" s="274" t="s">
        <v>79</v>
      </c>
      <c r="AV141" s="15" t="s">
        <v>77</v>
      </c>
      <c r="AW141" s="15" t="s">
        <v>31</v>
      </c>
      <c r="AX141" s="15" t="s">
        <v>69</v>
      </c>
      <c r="AY141" s="274" t="s">
        <v>133</v>
      </c>
    </row>
    <row r="142" s="13" customFormat="1">
      <c r="A142" s="13"/>
      <c r="B142" s="218"/>
      <c r="C142" s="219"/>
      <c r="D142" s="220" t="s">
        <v>142</v>
      </c>
      <c r="E142" s="221" t="s">
        <v>19</v>
      </c>
      <c r="F142" s="222" t="s">
        <v>1278</v>
      </c>
      <c r="G142" s="219"/>
      <c r="H142" s="223">
        <v>3</v>
      </c>
      <c r="I142" s="224"/>
      <c r="J142" s="219"/>
      <c r="K142" s="219"/>
      <c r="L142" s="225"/>
      <c r="M142" s="226"/>
      <c r="N142" s="227"/>
      <c r="O142" s="227"/>
      <c r="P142" s="227"/>
      <c r="Q142" s="227"/>
      <c r="R142" s="227"/>
      <c r="S142" s="227"/>
      <c r="T142" s="228"/>
      <c r="U142" s="13"/>
      <c r="V142" s="13"/>
      <c r="W142" s="13"/>
      <c r="X142" s="13"/>
      <c r="Y142" s="13"/>
      <c r="Z142" s="13"/>
      <c r="AA142" s="13"/>
      <c r="AB142" s="13"/>
      <c r="AC142" s="13"/>
      <c r="AD142" s="13"/>
      <c r="AE142" s="13"/>
      <c r="AT142" s="229" t="s">
        <v>142</v>
      </c>
      <c r="AU142" s="229" t="s">
        <v>79</v>
      </c>
      <c r="AV142" s="13" t="s">
        <v>79</v>
      </c>
      <c r="AW142" s="13" t="s">
        <v>31</v>
      </c>
      <c r="AX142" s="13" t="s">
        <v>69</v>
      </c>
      <c r="AY142" s="229" t="s">
        <v>133</v>
      </c>
    </row>
    <row r="143" s="13" customFormat="1">
      <c r="A143" s="13"/>
      <c r="B143" s="218"/>
      <c r="C143" s="219"/>
      <c r="D143" s="220" t="s">
        <v>142</v>
      </c>
      <c r="E143" s="221" t="s">
        <v>19</v>
      </c>
      <c r="F143" s="222" t="s">
        <v>1292</v>
      </c>
      <c r="G143" s="219"/>
      <c r="H143" s="223">
        <v>2</v>
      </c>
      <c r="I143" s="224"/>
      <c r="J143" s="219"/>
      <c r="K143" s="219"/>
      <c r="L143" s="225"/>
      <c r="M143" s="226"/>
      <c r="N143" s="227"/>
      <c r="O143" s="227"/>
      <c r="P143" s="227"/>
      <c r="Q143" s="227"/>
      <c r="R143" s="227"/>
      <c r="S143" s="227"/>
      <c r="T143" s="228"/>
      <c r="U143" s="13"/>
      <c r="V143" s="13"/>
      <c r="W143" s="13"/>
      <c r="X143" s="13"/>
      <c r="Y143" s="13"/>
      <c r="Z143" s="13"/>
      <c r="AA143" s="13"/>
      <c r="AB143" s="13"/>
      <c r="AC143" s="13"/>
      <c r="AD143" s="13"/>
      <c r="AE143" s="13"/>
      <c r="AT143" s="229" t="s">
        <v>142</v>
      </c>
      <c r="AU143" s="229" t="s">
        <v>79</v>
      </c>
      <c r="AV143" s="13" t="s">
        <v>79</v>
      </c>
      <c r="AW143" s="13" t="s">
        <v>31</v>
      </c>
      <c r="AX143" s="13" t="s">
        <v>69</v>
      </c>
      <c r="AY143" s="229" t="s">
        <v>133</v>
      </c>
    </row>
    <row r="144" s="14" customFormat="1">
      <c r="A144" s="14"/>
      <c r="B144" s="230"/>
      <c r="C144" s="231"/>
      <c r="D144" s="220" t="s">
        <v>142</v>
      </c>
      <c r="E144" s="232" t="s">
        <v>19</v>
      </c>
      <c r="F144" s="233" t="s">
        <v>144</v>
      </c>
      <c r="G144" s="231"/>
      <c r="H144" s="234">
        <v>5</v>
      </c>
      <c r="I144" s="235"/>
      <c r="J144" s="231"/>
      <c r="K144" s="231"/>
      <c r="L144" s="236"/>
      <c r="M144" s="237"/>
      <c r="N144" s="238"/>
      <c r="O144" s="238"/>
      <c r="P144" s="238"/>
      <c r="Q144" s="238"/>
      <c r="R144" s="238"/>
      <c r="S144" s="238"/>
      <c r="T144" s="239"/>
      <c r="U144" s="14"/>
      <c r="V144" s="14"/>
      <c r="W144" s="14"/>
      <c r="X144" s="14"/>
      <c r="Y144" s="14"/>
      <c r="Z144" s="14"/>
      <c r="AA144" s="14"/>
      <c r="AB144" s="14"/>
      <c r="AC144" s="14"/>
      <c r="AD144" s="14"/>
      <c r="AE144" s="14"/>
      <c r="AT144" s="240" t="s">
        <v>142</v>
      </c>
      <c r="AU144" s="240" t="s">
        <v>79</v>
      </c>
      <c r="AV144" s="14" t="s">
        <v>140</v>
      </c>
      <c r="AW144" s="14" t="s">
        <v>31</v>
      </c>
      <c r="AX144" s="14" t="s">
        <v>77</v>
      </c>
      <c r="AY144" s="240" t="s">
        <v>133</v>
      </c>
    </row>
    <row r="145" s="2" customFormat="1" ht="24.15" customHeight="1">
      <c r="A145" s="39"/>
      <c r="B145" s="40"/>
      <c r="C145" s="205" t="s">
        <v>198</v>
      </c>
      <c r="D145" s="205" t="s">
        <v>135</v>
      </c>
      <c r="E145" s="206" t="s">
        <v>1271</v>
      </c>
      <c r="F145" s="207" t="s">
        <v>1272</v>
      </c>
      <c r="G145" s="208" t="s">
        <v>279</v>
      </c>
      <c r="H145" s="209">
        <v>35</v>
      </c>
      <c r="I145" s="210"/>
      <c r="J145" s="211">
        <f>ROUND(I145*H145,2)</f>
        <v>0</v>
      </c>
      <c r="K145" s="207" t="s">
        <v>139</v>
      </c>
      <c r="L145" s="45"/>
      <c r="M145" s="212" t="s">
        <v>19</v>
      </c>
      <c r="N145" s="213" t="s">
        <v>40</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140</v>
      </c>
      <c r="AT145" s="216" t="s">
        <v>135</v>
      </c>
      <c r="AU145" s="216" t="s">
        <v>79</v>
      </c>
      <c r="AY145" s="18" t="s">
        <v>133</v>
      </c>
      <c r="BE145" s="217">
        <f>IF(N145="základní",J145,0)</f>
        <v>0</v>
      </c>
      <c r="BF145" s="217">
        <f>IF(N145="snížená",J145,0)</f>
        <v>0</v>
      </c>
      <c r="BG145" s="217">
        <f>IF(N145="zákl. přenesená",J145,0)</f>
        <v>0</v>
      </c>
      <c r="BH145" s="217">
        <f>IF(N145="sníž. přenesená",J145,0)</f>
        <v>0</v>
      </c>
      <c r="BI145" s="217">
        <f>IF(N145="nulová",J145,0)</f>
        <v>0</v>
      </c>
      <c r="BJ145" s="18" t="s">
        <v>77</v>
      </c>
      <c r="BK145" s="217">
        <f>ROUND(I145*H145,2)</f>
        <v>0</v>
      </c>
      <c r="BL145" s="18" t="s">
        <v>140</v>
      </c>
      <c r="BM145" s="216" t="s">
        <v>1293</v>
      </c>
    </row>
    <row r="146" s="15" customFormat="1">
      <c r="A146" s="15"/>
      <c r="B146" s="265"/>
      <c r="C146" s="266"/>
      <c r="D146" s="220" t="s">
        <v>142</v>
      </c>
      <c r="E146" s="267" t="s">
        <v>19</v>
      </c>
      <c r="F146" s="268" t="s">
        <v>1277</v>
      </c>
      <c r="G146" s="266"/>
      <c r="H146" s="267" t="s">
        <v>19</v>
      </c>
      <c r="I146" s="269"/>
      <c r="J146" s="266"/>
      <c r="K146" s="266"/>
      <c r="L146" s="270"/>
      <c r="M146" s="271"/>
      <c r="N146" s="272"/>
      <c r="O146" s="272"/>
      <c r="P146" s="272"/>
      <c r="Q146" s="272"/>
      <c r="R146" s="272"/>
      <c r="S146" s="272"/>
      <c r="T146" s="273"/>
      <c r="U146" s="15"/>
      <c r="V146" s="15"/>
      <c r="W146" s="15"/>
      <c r="X146" s="15"/>
      <c r="Y146" s="15"/>
      <c r="Z146" s="15"/>
      <c r="AA146" s="15"/>
      <c r="AB146" s="15"/>
      <c r="AC146" s="15"/>
      <c r="AD146" s="15"/>
      <c r="AE146" s="15"/>
      <c r="AT146" s="274" t="s">
        <v>142</v>
      </c>
      <c r="AU146" s="274" t="s">
        <v>79</v>
      </c>
      <c r="AV146" s="15" t="s">
        <v>77</v>
      </c>
      <c r="AW146" s="15" t="s">
        <v>31</v>
      </c>
      <c r="AX146" s="15" t="s">
        <v>69</v>
      </c>
      <c r="AY146" s="274" t="s">
        <v>133</v>
      </c>
    </row>
    <row r="147" s="13" customFormat="1">
      <c r="A147" s="13"/>
      <c r="B147" s="218"/>
      <c r="C147" s="219"/>
      <c r="D147" s="220" t="s">
        <v>142</v>
      </c>
      <c r="E147" s="221" t="s">
        <v>19</v>
      </c>
      <c r="F147" s="222" t="s">
        <v>1285</v>
      </c>
      <c r="G147" s="219"/>
      <c r="H147" s="223">
        <v>21</v>
      </c>
      <c r="I147" s="224"/>
      <c r="J147" s="219"/>
      <c r="K147" s="219"/>
      <c r="L147" s="225"/>
      <c r="M147" s="226"/>
      <c r="N147" s="227"/>
      <c r="O147" s="227"/>
      <c r="P147" s="227"/>
      <c r="Q147" s="227"/>
      <c r="R147" s="227"/>
      <c r="S147" s="227"/>
      <c r="T147" s="228"/>
      <c r="U147" s="13"/>
      <c r="V147" s="13"/>
      <c r="W147" s="13"/>
      <c r="X147" s="13"/>
      <c r="Y147" s="13"/>
      <c r="Z147" s="13"/>
      <c r="AA147" s="13"/>
      <c r="AB147" s="13"/>
      <c r="AC147" s="13"/>
      <c r="AD147" s="13"/>
      <c r="AE147" s="13"/>
      <c r="AT147" s="229" t="s">
        <v>142</v>
      </c>
      <c r="AU147" s="229" t="s">
        <v>79</v>
      </c>
      <c r="AV147" s="13" t="s">
        <v>79</v>
      </c>
      <c r="AW147" s="13" t="s">
        <v>31</v>
      </c>
      <c r="AX147" s="13" t="s">
        <v>69</v>
      </c>
      <c r="AY147" s="229" t="s">
        <v>133</v>
      </c>
    </row>
    <row r="148" s="13" customFormat="1">
      <c r="A148" s="13"/>
      <c r="B148" s="218"/>
      <c r="C148" s="219"/>
      <c r="D148" s="220" t="s">
        <v>142</v>
      </c>
      <c r="E148" s="221" t="s">
        <v>19</v>
      </c>
      <c r="F148" s="222" t="s">
        <v>1294</v>
      </c>
      <c r="G148" s="219"/>
      <c r="H148" s="223">
        <v>14</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142</v>
      </c>
      <c r="AU148" s="229" t="s">
        <v>79</v>
      </c>
      <c r="AV148" s="13" t="s">
        <v>79</v>
      </c>
      <c r="AW148" s="13" t="s">
        <v>31</v>
      </c>
      <c r="AX148" s="13" t="s">
        <v>69</v>
      </c>
      <c r="AY148" s="229" t="s">
        <v>133</v>
      </c>
    </row>
    <row r="149" s="14" customFormat="1">
      <c r="A149" s="14"/>
      <c r="B149" s="230"/>
      <c r="C149" s="231"/>
      <c r="D149" s="220" t="s">
        <v>142</v>
      </c>
      <c r="E149" s="232" t="s">
        <v>19</v>
      </c>
      <c r="F149" s="233" t="s">
        <v>144</v>
      </c>
      <c r="G149" s="231"/>
      <c r="H149" s="234">
        <v>35</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142</v>
      </c>
      <c r="AU149" s="240" t="s">
        <v>79</v>
      </c>
      <c r="AV149" s="14" t="s">
        <v>140</v>
      </c>
      <c r="AW149" s="14" t="s">
        <v>31</v>
      </c>
      <c r="AX149" s="14" t="s">
        <v>77</v>
      </c>
      <c r="AY149" s="240" t="s">
        <v>133</v>
      </c>
    </row>
    <row r="150" s="2" customFormat="1" ht="24.15" customHeight="1">
      <c r="A150" s="39"/>
      <c r="B150" s="40"/>
      <c r="C150" s="205" t="s">
        <v>203</v>
      </c>
      <c r="D150" s="205" t="s">
        <v>135</v>
      </c>
      <c r="E150" s="206" t="s">
        <v>1295</v>
      </c>
      <c r="F150" s="207" t="s">
        <v>1296</v>
      </c>
      <c r="G150" s="208" t="s">
        <v>279</v>
      </c>
      <c r="H150" s="209">
        <v>1</v>
      </c>
      <c r="I150" s="210"/>
      <c r="J150" s="211">
        <f>ROUND(I150*H150,2)</f>
        <v>0</v>
      </c>
      <c r="K150" s="207" t="s">
        <v>139</v>
      </c>
      <c r="L150" s="45"/>
      <c r="M150" s="212" t="s">
        <v>19</v>
      </c>
      <c r="N150" s="213"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135</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140</v>
      </c>
      <c r="BM150" s="216" t="s">
        <v>1297</v>
      </c>
    </row>
    <row r="151" s="15" customFormat="1">
      <c r="A151" s="15"/>
      <c r="B151" s="265"/>
      <c r="C151" s="266"/>
      <c r="D151" s="220" t="s">
        <v>142</v>
      </c>
      <c r="E151" s="267" t="s">
        <v>19</v>
      </c>
      <c r="F151" s="268" t="s">
        <v>1277</v>
      </c>
      <c r="G151" s="266"/>
      <c r="H151" s="267" t="s">
        <v>19</v>
      </c>
      <c r="I151" s="269"/>
      <c r="J151" s="266"/>
      <c r="K151" s="266"/>
      <c r="L151" s="270"/>
      <c r="M151" s="271"/>
      <c r="N151" s="272"/>
      <c r="O151" s="272"/>
      <c r="P151" s="272"/>
      <c r="Q151" s="272"/>
      <c r="R151" s="272"/>
      <c r="S151" s="272"/>
      <c r="T151" s="273"/>
      <c r="U151" s="15"/>
      <c r="V151" s="15"/>
      <c r="W151" s="15"/>
      <c r="X151" s="15"/>
      <c r="Y151" s="15"/>
      <c r="Z151" s="15"/>
      <c r="AA151" s="15"/>
      <c r="AB151" s="15"/>
      <c r="AC151" s="15"/>
      <c r="AD151" s="15"/>
      <c r="AE151" s="15"/>
      <c r="AT151" s="274" t="s">
        <v>142</v>
      </c>
      <c r="AU151" s="274" t="s">
        <v>79</v>
      </c>
      <c r="AV151" s="15" t="s">
        <v>77</v>
      </c>
      <c r="AW151" s="15" t="s">
        <v>31</v>
      </c>
      <c r="AX151" s="15" t="s">
        <v>69</v>
      </c>
      <c r="AY151" s="274" t="s">
        <v>133</v>
      </c>
    </row>
    <row r="152" s="13" customFormat="1">
      <c r="A152" s="13"/>
      <c r="B152" s="218"/>
      <c r="C152" s="219"/>
      <c r="D152" s="220" t="s">
        <v>142</v>
      </c>
      <c r="E152" s="221" t="s">
        <v>19</v>
      </c>
      <c r="F152" s="222" t="s">
        <v>1298</v>
      </c>
      <c r="G152" s="219"/>
      <c r="H152" s="223">
        <v>1</v>
      </c>
      <c r="I152" s="224"/>
      <c r="J152" s="219"/>
      <c r="K152" s="219"/>
      <c r="L152" s="225"/>
      <c r="M152" s="226"/>
      <c r="N152" s="227"/>
      <c r="O152" s="227"/>
      <c r="P152" s="227"/>
      <c r="Q152" s="227"/>
      <c r="R152" s="227"/>
      <c r="S152" s="227"/>
      <c r="T152" s="228"/>
      <c r="U152" s="13"/>
      <c r="V152" s="13"/>
      <c r="W152" s="13"/>
      <c r="X152" s="13"/>
      <c r="Y152" s="13"/>
      <c r="Z152" s="13"/>
      <c r="AA152" s="13"/>
      <c r="AB152" s="13"/>
      <c r="AC152" s="13"/>
      <c r="AD152" s="13"/>
      <c r="AE152" s="13"/>
      <c r="AT152" s="229" t="s">
        <v>142</v>
      </c>
      <c r="AU152" s="229" t="s">
        <v>79</v>
      </c>
      <c r="AV152" s="13" t="s">
        <v>79</v>
      </c>
      <c r="AW152" s="13" t="s">
        <v>31</v>
      </c>
      <c r="AX152" s="13" t="s">
        <v>69</v>
      </c>
      <c r="AY152" s="229" t="s">
        <v>133</v>
      </c>
    </row>
    <row r="153" s="14" customFormat="1">
      <c r="A153" s="14"/>
      <c r="B153" s="230"/>
      <c r="C153" s="231"/>
      <c r="D153" s="220" t="s">
        <v>142</v>
      </c>
      <c r="E153" s="232" t="s">
        <v>19</v>
      </c>
      <c r="F153" s="233" t="s">
        <v>144</v>
      </c>
      <c r="G153" s="231"/>
      <c r="H153" s="234">
        <v>1</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142</v>
      </c>
      <c r="AU153" s="240" t="s">
        <v>79</v>
      </c>
      <c r="AV153" s="14" t="s">
        <v>140</v>
      </c>
      <c r="AW153" s="14" t="s">
        <v>31</v>
      </c>
      <c r="AX153" s="14" t="s">
        <v>77</v>
      </c>
      <c r="AY153" s="240" t="s">
        <v>133</v>
      </c>
    </row>
    <row r="154" s="2" customFormat="1" ht="24.15" customHeight="1">
      <c r="A154" s="39"/>
      <c r="B154" s="40"/>
      <c r="C154" s="205" t="s">
        <v>208</v>
      </c>
      <c r="D154" s="205" t="s">
        <v>135</v>
      </c>
      <c r="E154" s="206" t="s">
        <v>1299</v>
      </c>
      <c r="F154" s="207" t="s">
        <v>1300</v>
      </c>
      <c r="G154" s="208" t="s">
        <v>279</v>
      </c>
      <c r="H154" s="209">
        <v>7</v>
      </c>
      <c r="I154" s="210"/>
      <c r="J154" s="211">
        <f>ROUND(I154*H154,2)</f>
        <v>0</v>
      </c>
      <c r="K154" s="207" t="s">
        <v>139</v>
      </c>
      <c r="L154" s="45"/>
      <c r="M154" s="212" t="s">
        <v>19</v>
      </c>
      <c r="N154" s="213"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140</v>
      </c>
      <c r="AT154" s="216" t="s">
        <v>135</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140</v>
      </c>
      <c r="BM154" s="216" t="s">
        <v>1301</v>
      </c>
    </row>
    <row r="155" s="15" customFormat="1">
      <c r="A155" s="15"/>
      <c r="B155" s="265"/>
      <c r="C155" s="266"/>
      <c r="D155" s="220" t="s">
        <v>142</v>
      </c>
      <c r="E155" s="267" t="s">
        <v>19</v>
      </c>
      <c r="F155" s="268" t="s">
        <v>1277</v>
      </c>
      <c r="G155" s="266"/>
      <c r="H155" s="267" t="s">
        <v>19</v>
      </c>
      <c r="I155" s="269"/>
      <c r="J155" s="266"/>
      <c r="K155" s="266"/>
      <c r="L155" s="270"/>
      <c r="M155" s="271"/>
      <c r="N155" s="272"/>
      <c r="O155" s="272"/>
      <c r="P155" s="272"/>
      <c r="Q155" s="272"/>
      <c r="R155" s="272"/>
      <c r="S155" s="272"/>
      <c r="T155" s="273"/>
      <c r="U155" s="15"/>
      <c r="V155" s="15"/>
      <c r="W155" s="15"/>
      <c r="X155" s="15"/>
      <c r="Y155" s="15"/>
      <c r="Z155" s="15"/>
      <c r="AA155" s="15"/>
      <c r="AB155" s="15"/>
      <c r="AC155" s="15"/>
      <c r="AD155" s="15"/>
      <c r="AE155" s="15"/>
      <c r="AT155" s="274" t="s">
        <v>142</v>
      </c>
      <c r="AU155" s="274" t="s">
        <v>79</v>
      </c>
      <c r="AV155" s="15" t="s">
        <v>77</v>
      </c>
      <c r="AW155" s="15" t="s">
        <v>31</v>
      </c>
      <c r="AX155" s="15" t="s">
        <v>69</v>
      </c>
      <c r="AY155" s="274" t="s">
        <v>133</v>
      </c>
    </row>
    <row r="156" s="13" customFormat="1">
      <c r="A156" s="13"/>
      <c r="B156" s="218"/>
      <c r="C156" s="219"/>
      <c r="D156" s="220" t="s">
        <v>142</v>
      </c>
      <c r="E156" s="221" t="s">
        <v>19</v>
      </c>
      <c r="F156" s="222" t="s">
        <v>1302</v>
      </c>
      <c r="G156" s="219"/>
      <c r="H156" s="223">
        <v>7</v>
      </c>
      <c r="I156" s="224"/>
      <c r="J156" s="219"/>
      <c r="K156" s="219"/>
      <c r="L156" s="225"/>
      <c r="M156" s="226"/>
      <c r="N156" s="227"/>
      <c r="O156" s="227"/>
      <c r="P156" s="227"/>
      <c r="Q156" s="227"/>
      <c r="R156" s="227"/>
      <c r="S156" s="227"/>
      <c r="T156" s="228"/>
      <c r="U156" s="13"/>
      <c r="V156" s="13"/>
      <c r="W156" s="13"/>
      <c r="X156" s="13"/>
      <c r="Y156" s="13"/>
      <c r="Z156" s="13"/>
      <c r="AA156" s="13"/>
      <c r="AB156" s="13"/>
      <c r="AC156" s="13"/>
      <c r="AD156" s="13"/>
      <c r="AE156" s="13"/>
      <c r="AT156" s="229" t="s">
        <v>142</v>
      </c>
      <c r="AU156" s="229" t="s">
        <v>79</v>
      </c>
      <c r="AV156" s="13" t="s">
        <v>79</v>
      </c>
      <c r="AW156" s="13" t="s">
        <v>31</v>
      </c>
      <c r="AX156" s="13" t="s">
        <v>69</v>
      </c>
      <c r="AY156" s="229" t="s">
        <v>133</v>
      </c>
    </row>
    <row r="157" s="14" customFormat="1">
      <c r="A157" s="14"/>
      <c r="B157" s="230"/>
      <c r="C157" s="231"/>
      <c r="D157" s="220" t="s">
        <v>142</v>
      </c>
      <c r="E157" s="232" t="s">
        <v>19</v>
      </c>
      <c r="F157" s="233" t="s">
        <v>144</v>
      </c>
      <c r="G157" s="231"/>
      <c r="H157" s="234">
        <v>7</v>
      </c>
      <c r="I157" s="235"/>
      <c r="J157" s="231"/>
      <c r="K157" s="231"/>
      <c r="L157" s="236"/>
      <c r="M157" s="237"/>
      <c r="N157" s="238"/>
      <c r="O157" s="238"/>
      <c r="P157" s="238"/>
      <c r="Q157" s="238"/>
      <c r="R157" s="238"/>
      <c r="S157" s="238"/>
      <c r="T157" s="239"/>
      <c r="U157" s="14"/>
      <c r="V157" s="14"/>
      <c r="W157" s="14"/>
      <c r="X157" s="14"/>
      <c r="Y157" s="14"/>
      <c r="Z157" s="14"/>
      <c r="AA157" s="14"/>
      <c r="AB157" s="14"/>
      <c r="AC157" s="14"/>
      <c r="AD157" s="14"/>
      <c r="AE157" s="14"/>
      <c r="AT157" s="240" t="s">
        <v>142</v>
      </c>
      <c r="AU157" s="240" t="s">
        <v>79</v>
      </c>
      <c r="AV157" s="14" t="s">
        <v>140</v>
      </c>
      <c r="AW157" s="14" t="s">
        <v>31</v>
      </c>
      <c r="AX157" s="14" t="s">
        <v>77</v>
      </c>
      <c r="AY157" s="240" t="s">
        <v>133</v>
      </c>
    </row>
    <row r="158" s="2" customFormat="1" ht="16.5" customHeight="1">
      <c r="A158" s="39"/>
      <c r="B158" s="40"/>
      <c r="C158" s="205" t="s">
        <v>8</v>
      </c>
      <c r="D158" s="205" t="s">
        <v>135</v>
      </c>
      <c r="E158" s="206" t="s">
        <v>1303</v>
      </c>
      <c r="F158" s="207" t="s">
        <v>1304</v>
      </c>
      <c r="G158" s="208" t="s">
        <v>279</v>
      </c>
      <c r="H158" s="209">
        <v>5</v>
      </c>
      <c r="I158" s="210"/>
      <c r="J158" s="211">
        <f>ROUND(I158*H158,2)</f>
        <v>0</v>
      </c>
      <c r="K158" s="207" t="s">
        <v>139</v>
      </c>
      <c r="L158" s="45"/>
      <c r="M158" s="212" t="s">
        <v>19</v>
      </c>
      <c r="N158" s="213"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140</v>
      </c>
      <c r="AT158" s="216" t="s">
        <v>135</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140</v>
      </c>
      <c r="BM158" s="216" t="s">
        <v>1305</v>
      </c>
    </row>
    <row r="159" s="15" customFormat="1">
      <c r="A159" s="15"/>
      <c r="B159" s="265"/>
      <c r="C159" s="266"/>
      <c r="D159" s="220" t="s">
        <v>142</v>
      </c>
      <c r="E159" s="267" t="s">
        <v>19</v>
      </c>
      <c r="F159" s="268" t="s">
        <v>1277</v>
      </c>
      <c r="G159" s="266"/>
      <c r="H159" s="267" t="s">
        <v>19</v>
      </c>
      <c r="I159" s="269"/>
      <c r="J159" s="266"/>
      <c r="K159" s="266"/>
      <c r="L159" s="270"/>
      <c r="M159" s="271"/>
      <c r="N159" s="272"/>
      <c r="O159" s="272"/>
      <c r="P159" s="272"/>
      <c r="Q159" s="272"/>
      <c r="R159" s="272"/>
      <c r="S159" s="272"/>
      <c r="T159" s="273"/>
      <c r="U159" s="15"/>
      <c r="V159" s="15"/>
      <c r="W159" s="15"/>
      <c r="X159" s="15"/>
      <c r="Y159" s="15"/>
      <c r="Z159" s="15"/>
      <c r="AA159" s="15"/>
      <c r="AB159" s="15"/>
      <c r="AC159" s="15"/>
      <c r="AD159" s="15"/>
      <c r="AE159" s="15"/>
      <c r="AT159" s="274" t="s">
        <v>142</v>
      </c>
      <c r="AU159" s="274" t="s">
        <v>79</v>
      </c>
      <c r="AV159" s="15" t="s">
        <v>77</v>
      </c>
      <c r="AW159" s="15" t="s">
        <v>31</v>
      </c>
      <c r="AX159" s="15" t="s">
        <v>69</v>
      </c>
      <c r="AY159" s="274" t="s">
        <v>133</v>
      </c>
    </row>
    <row r="160" s="13" customFormat="1">
      <c r="A160" s="13"/>
      <c r="B160" s="218"/>
      <c r="C160" s="219"/>
      <c r="D160" s="220" t="s">
        <v>142</v>
      </c>
      <c r="E160" s="221" t="s">
        <v>19</v>
      </c>
      <c r="F160" s="222" t="s">
        <v>1281</v>
      </c>
      <c r="G160" s="219"/>
      <c r="H160" s="223">
        <v>2</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142</v>
      </c>
      <c r="AU160" s="229" t="s">
        <v>79</v>
      </c>
      <c r="AV160" s="13" t="s">
        <v>79</v>
      </c>
      <c r="AW160" s="13" t="s">
        <v>31</v>
      </c>
      <c r="AX160" s="13" t="s">
        <v>69</v>
      </c>
      <c r="AY160" s="229" t="s">
        <v>133</v>
      </c>
    </row>
    <row r="161" s="13" customFormat="1">
      <c r="A161" s="13"/>
      <c r="B161" s="218"/>
      <c r="C161" s="219"/>
      <c r="D161" s="220" t="s">
        <v>142</v>
      </c>
      <c r="E161" s="221" t="s">
        <v>19</v>
      </c>
      <c r="F161" s="222" t="s">
        <v>1282</v>
      </c>
      <c r="G161" s="219"/>
      <c r="H161" s="223">
        <v>3</v>
      </c>
      <c r="I161" s="224"/>
      <c r="J161" s="219"/>
      <c r="K161" s="219"/>
      <c r="L161" s="225"/>
      <c r="M161" s="226"/>
      <c r="N161" s="227"/>
      <c r="O161" s="227"/>
      <c r="P161" s="227"/>
      <c r="Q161" s="227"/>
      <c r="R161" s="227"/>
      <c r="S161" s="227"/>
      <c r="T161" s="228"/>
      <c r="U161" s="13"/>
      <c r="V161" s="13"/>
      <c r="W161" s="13"/>
      <c r="X161" s="13"/>
      <c r="Y161" s="13"/>
      <c r="Z161" s="13"/>
      <c r="AA161" s="13"/>
      <c r="AB161" s="13"/>
      <c r="AC161" s="13"/>
      <c r="AD161" s="13"/>
      <c r="AE161" s="13"/>
      <c r="AT161" s="229" t="s">
        <v>142</v>
      </c>
      <c r="AU161" s="229" t="s">
        <v>79</v>
      </c>
      <c r="AV161" s="13" t="s">
        <v>79</v>
      </c>
      <c r="AW161" s="13" t="s">
        <v>31</v>
      </c>
      <c r="AX161" s="13" t="s">
        <v>69</v>
      </c>
      <c r="AY161" s="229" t="s">
        <v>133</v>
      </c>
    </row>
    <row r="162" s="14" customFormat="1">
      <c r="A162" s="14"/>
      <c r="B162" s="230"/>
      <c r="C162" s="231"/>
      <c r="D162" s="220" t="s">
        <v>142</v>
      </c>
      <c r="E162" s="232" t="s">
        <v>19</v>
      </c>
      <c r="F162" s="233" t="s">
        <v>144</v>
      </c>
      <c r="G162" s="231"/>
      <c r="H162" s="234">
        <v>5</v>
      </c>
      <c r="I162" s="235"/>
      <c r="J162" s="231"/>
      <c r="K162" s="231"/>
      <c r="L162" s="236"/>
      <c r="M162" s="237"/>
      <c r="N162" s="238"/>
      <c r="O162" s="238"/>
      <c r="P162" s="238"/>
      <c r="Q162" s="238"/>
      <c r="R162" s="238"/>
      <c r="S162" s="238"/>
      <c r="T162" s="239"/>
      <c r="U162" s="14"/>
      <c r="V162" s="14"/>
      <c r="W162" s="14"/>
      <c r="X162" s="14"/>
      <c r="Y162" s="14"/>
      <c r="Z162" s="14"/>
      <c r="AA162" s="14"/>
      <c r="AB162" s="14"/>
      <c r="AC162" s="14"/>
      <c r="AD162" s="14"/>
      <c r="AE162" s="14"/>
      <c r="AT162" s="240" t="s">
        <v>142</v>
      </c>
      <c r="AU162" s="240" t="s">
        <v>79</v>
      </c>
      <c r="AV162" s="14" t="s">
        <v>140</v>
      </c>
      <c r="AW162" s="14" t="s">
        <v>31</v>
      </c>
      <c r="AX162" s="14" t="s">
        <v>77</v>
      </c>
      <c r="AY162" s="240" t="s">
        <v>133</v>
      </c>
    </row>
    <row r="163" s="2" customFormat="1" ht="24.15" customHeight="1">
      <c r="A163" s="39"/>
      <c r="B163" s="40"/>
      <c r="C163" s="205" t="s">
        <v>217</v>
      </c>
      <c r="D163" s="205" t="s">
        <v>135</v>
      </c>
      <c r="E163" s="206" t="s">
        <v>1306</v>
      </c>
      <c r="F163" s="207" t="s">
        <v>1307</v>
      </c>
      <c r="G163" s="208" t="s">
        <v>279</v>
      </c>
      <c r="H163" s="209">
        <v>35</v>
      </c>
      <c r="I163" s="210"/>
      <c r="J163" s="211">
        <f>ROUND(I163*H163,2)</f>
        <v>0</v>
      </c>
      <c r="K163" s="207" t="s">
        <v>139</v>
      </c>
      <c r="L163" s="45"/>
      <c r="M163" s="212" t="s">
        <v>19</v>
      </c>
      <c r="N163" s="213"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140</v>
      </c>
      <c r="AT163" s="216" t="s">
        <v>135</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140</v>
      </c>
      <c r="BM163" s="216" t="s">
        <v>1308</v>
      </c>
    </row>
    <row r="164" s="15" customFormat="1">
      <c r="A164" s="15"/>
      <c r="B164" s="265"/>
      <c r="C164" s="266"/>
      <c r="D164" s="220" t="s">
        <v>142</v>
      </c>
      <c r="E164" s="267" t="s">
        <v>19</v>
      </c>
      <c r="F164" s="268" t="s">
        <v>1277</v>
      </c>
      <c r="G164" s="266"/>
      <c r="H164" s="267" t="s">
        <v>19</v>
      </c>
      <c r="I164" s="269"/>
      <c r="J164" s="266"/>
      <c r="K164" s="266"/>
      <c r="L164" s="270"/>
      <c r="M164" s="271"/>
      <c r="N164" s="272"/>
      <c r="O164" s="272"/>
      <c r="P164" s="272"/>
      <c r="Q164" s="272"/>
      <c r="R164" s="272"/>
      <c r="S164" s="272"/>
      <c r="T164" s="273"/>
      <c r="U164" s="15"/>
      <c r="V164" s="15"/>
      <c r="W164" s="15"/>
      <c r="X164" s="15"/>
      <c r="Y164" s="15"/>
      <c r="Z164" s="15"/>
      <c r="AA164" s="15"/>
      <c r="AB164" s="15"/>
      <c r="AC164" s="15"/>
      <c r="AD164" s="15"/>
      <c r="AE164" s="15"/>
      <c r="AT164" s="274" t="s">
        <v>142</v>
      </c>
      <c r="AU164" s="274" t="s">
        <v>79</v>
      </c>
      <c r="AV164" s="15" t="s">
        <v>77</v>
      </c>
      <c r="AW164" s="15" t="s">
        <v>31</v>
      </c>
      <c r="AX164" s="15" t="s">
        <v>69</v>
      </c>
      <c r="AY164" s="274" t="s">
        <v>133</v>
      </c>
    </row>
    <row r="165" s="13" customFormat="1">
      <c r="A165" s="13"/>
      <c r="B165" s="218"/>
      <c r="C165" s="219"/>
      <c r="D165" s="220" t="s">
        <v>142</v>
      </c>
      <c r="E165" s="221" t="s">
        <v>19</v>
      </c>
      <c r="F165" s="222" t="s">
        <v>1288</v>
      </c>
      <c r="G165" s="219"/>
      <c r="H165" s="223">
        <v>14</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142</v>
      </c>
      <c r="AU165" s="229" t="s">
        <v>79</v>
      </c>
      <c r="AV165" s="13" t="s">
        <v>79</v>
      </c>
      <c r="AW165" s="13" t="s">
        <v>31</v>
      </c>
      <c r="AX165" s="13" t="s">
        <v>69</v>
      </c>
      <c r="AY165" s="229" t="s">
        <v>133</v>
      </c>
    </row>
    <row r="166" s="13" customFormat="1">
      <c r="A166" s="13"/>
      <c r="B166" s="218"/>
      <c r="C166" s="219"/>
      <c r="D166" s="220" t="s">
        <v>142</v>
      </c>
      <c r="E166" s="221" t="s">
        <v>19</v>
      </c>
      <c r="F166" s="222" t="s">
        <v>1289</v>
      </c>
      <c r="G166" s="219"/>
      <c r="H166" s="223">
        <v>21</v>
      </c>
      <c r="I166" s="224"/>
      <c r="J166" s="219"/>
      <c r="K166" s="219"/>
      <c r="L166" s="225"/>
      <c r="M166" s="226"/>
      <c r="N166" s="227"/>
      <c r="O166" s="227"/>
      <c r="P166" s="227"/>
      <c r="Q166" s="227"/>
      <c r="R166" s="227"/>
      <c r="S166" s="227"/>
      <c r="T166" s="228"/>
      <c r="U166" s="13"/>
      <c r="V166" s="13"/>
      <c r="W166" s="13"/>
      <c r="X166" s="13"/>
      <c r="Y166" s="13"/>
      <c r="Z166" s="13"/>
      <c r="AA166" s="13"/>
      <c r="AB166" s="13"/>
      <c r="AC166" s="13"/>
      <c r="AD166" s="13"/>
      <c r="AE166" s="13"/>
      <c r="AT166" s="229" t="s">
        <v>142</v>
      </c>
      <c r="AU166" s="229" t="s">
        <v>79</v>
      </c>
      <c r="AV166" s="13" t="s">
        <v>79</v>
      </c>
      <c r="AW166" s="13" t="s">
        <v>31</v>
      </c>
      <c r="AX166" s="13" t="s">
        <v>69</v>
      </c>
      <c r="AY166" s="229" t="s">
        <v>133</v>
      </c>
    </row>
    <row r="167" s="14" customFormat="1">
      <c r="A167" s="14"/>
      <c r="B167" s="230"/>
      <c r="C167" s="231"/>
      <c r="D167" s="220" t="s">
        <v>142</v>
      </c>
      <c r="E167" s="232" t="s">
        <v>19</v>
      </c>
      <c r="F167" s="233" t="s">
        <v>144</v>
      </c>
      <c r="G167" s="231"/>
      <c r="H167" s="234">
        <v>35</v>
      </c>
      <c r="I167" s="235"/>
      <c r="J167" s="231"/>
      <c r="K167" s="231"/>
      <c r="L167" s="236"/>
      <c r="M167" s="237"/>
      <c r="N167" s="238"/>
      <c r="O167" s="238"/>
      <c r="P167" s="238"/>
      <c r="Q167" s="238"/>
      <c r="R167" s="238"/>
      <c r="S167" s="238"/>
      <c r="T167" s="239"/>
      <c r="U167" s="14"/>
      <c r="V167" s="14"/>
      <c r="W167" s="14"/>
      <c r="X167" s="14"/>
      <c r="Y167" s="14"/>
      <c r="Z167" s="14"/>
      <c r="AA167" s="14"/>
      <c r="AB167" s="14"/>
      <c r="AC167" s="14"/>
      <c r="AD167" s="14"/>
      <c r="AE167" s="14"/>
      <c r="AT167" s="240" t="s">
        <v>142</v>
      </c>
      <c r="AU167" s="240" t="s">
        <v>79</v>
      </c>
      <c r="AV167" s="14" t="s">
        <v>140</v>
      </c>
      <c r="AW167" s="14" t="s">
        <v>31</v>
      </c>
      <c r="AX167" s="14" t="s">
        <v>77</v>
      </c>
      <c r="AY167" s="240" t="s">
        <v>133</v>
      </c>
    </row>
    <row r="168" s="2" customFormat="1" ht="16.5" customHeight="1">
      <c r="A168" s="39"/>
      <c r="B168" s="40"/>
      <c r="C168" s="205" t="s">
        <v>222</v>
      </c>
      <c r="D168" s="205" t="s">
        <v>135</v>
      </c>
      <c r="E168" s="206" t="s">
        <v>1309</v>
      </c>
      <c r="F168" s="207" t="s">
        <v>1310</v>
      </c>
      <c r="G168" s="208" t="s">
        <v>279</v>
      </c>
      <c r="H168" s="209">
        <v>3</v>
      </c>
      <c r="I168" s="210"/>
      <c r="J168" s="211">
        <f>ROUND(I168*H168,2)</f>
        <v>0</v>
      </c>
      <c r="K168" s="207" t="s">
        <v>139</v>
      </c>
      <c r="L168" s="45"/>
      <c r="M168" s="212" t="s">
        <v>19</v>
      </c>
      <c r="N168" s="213"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140</v>
      </c>
      <c r="AT168" s="216" t="s">
        <v>135</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140</v>
      </c>
      <c r="BM168" s="216" t="s">
        <v>1311</v>
      </c>
    </row>
    <row r="169" s="15" customFormat="1">
      <c r="A169" s="15"/>
      <c r="B169" s="265"/>
      <c r="C169" s="266"/>
      <c r="D169" s="220" t="s">
        <v>142</v>
      </c>
      <c r="E169" s="267" t="s">
        <v>19</v>
      </c>
      <c r="F169" s="268" t="s">
        <v>1277</v>
      </c>
      <c r="G169" s="266"/>
      <c r="H169" s="267" t="s">
        <v>19</v>
      </c>
      <c r="I169" s="269"/>
      <c r="J169" s="266"/>
      <c r="K169" s="266"/>
      <c r="L169" s="270"/>
      <c r="M169" s="271"/>
      <c r="N169" s="272"/>
      <c r="O169" s="272"/>
      <c r="P169" s="272"/>
      <c r="Q169" s="272"/>
      <c r="R169" s="272"/>
      <c r="S169" s="272"/>
      <c r="T169" s="273"/>
      <c r="U169" s="15"/>
      <c r="V169" s="15"/>
      <c r="W169" s="15"/>
      <c r="X169" s="15"/>
      <c r="Y169" s="15"/>
      <c r="Z169" s="15"/>
      <c r="AA169" s="15"/>
      <c r="AB169" s="15"/>
      <c r="AC169" s="15"/>
      <c r="AD169" s="15"/>
      <c r="AE169" s="15"/>
      <c r="AT169" s="274" t="s">
        <v>142</v>
      </c>
      <c r="AU169" s="274" t="s">
        <v>79</v>
      </c>
      <c r="AV169" s="15" t="s">
        <v>77</v>
      </c>
      <c r="AW169" s="15" t="s">
        <v>31</v>
      </c>
      <c r="AX169" s="15" t="s">
        <v>69</v>
      </c>
      <c r="AY169" s="274" t="s">
        <v>133</v>
      </c>
    </row>
    <row r="170" s="13" customFormat="1">
      <c r="A170" s="13"/>
      <c r="B170" s="218"/>
      <c r="C170" s="219"/>
      <c r="D170" s="220" t="s">
        <v>142</v>
      </c>
      <c r="E170" s="221" t="s">
        <v>19</v>
      </c>
      <c r="F170" s="222" t="s">
        <v>1282</v>
      </c>
      <c r="G170" s="219"/>
      <c r="H170" s="223">
        <v>3</v>
      </c>
      <c r="I170" s="224"/>
      <c r="J170" s="219"/>
      <c r="K170" s="219"/>
      <c r="L170" s="225"/>
      <c r="M170" s="226"/>
      <c r="N170" s="227"/>
      <c r="O170" s="227"/>
      <c r="P170" s="227"/>
      <c r="Q170" s="227"/>
      <c r="R170" s="227"/>
      <c r="S170" s="227"/>
      <c r="T170" s="228"/>
      <c r="U170" s="13"/>
      <c r="V170" s="13"/>
      <c r="W170" s="13"/>
      <c r="X170" s="13"/>
      <c r="Y170" s="13"/>
      <c r="Z170" s="13"/>
      <c r="AA170" s="13"/>
      <c r="AB170" s="13"/>
      <c r="AC170" s="13"/>
      <c r="AD170" s="13"/>
      <c r="AE170" s="13"/>
      <c r="AT170" s="229" t="s">
        <v>142</v>
      </c>
      <c r="AU170" s="229" t="s">
        <v>79</v>
      </c>
      <c r="AV170" s="13" t="s">
        <v>79</v>
      </c>
      <c r="AW170" s="13" t="s">
        <v>31</v>
      </c>
      <c r="AX170" s="13" t="s">
        <v>69</v>
      </c>
      <c r="AY170" s="229" t="s">
        <v>133</v>
      </c>
    </row>
    <row r="171" s="14" customFormat="1">
      <c r="A171" s="14"/>
      <c r="B171" s="230"/>
      <c r="C171" s="231"/>
      <c r="D171" s="220" t="s">
        <v>142</v>
      </c>
      <c r="E171" s="232" t="s">
        <v>19</v>
      </c>
      <c r="F171" s="233" t="s">
        <v>144</v>
      </c>
      <c r="G171" s="231"/>
      <c r="H171" s="234">
        <v>3</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142</v>
      </c>
      <c r="AU171" s="240" t="s">
        <v>79</v>
      </c>
      <c r="AV171" s="14" t="s">
        <v>140</v>
      </c>
      <c r="AW171" s="14" t="s">
        <v>31</v>
      </c>
      <c r="AX171" s="14" t="s">
        <v>77</v>
      </c>
      <c r="AY171" s="240" t="s">
        <v>133</v>
      </c>
    </row>
    <row r="172" s="2" customFormat="1" ht="24.15" customHeight="1">
      <c r="A172" s="39"/>
      <c r="B172" s="40"/>
      <c r="C172" s="205" t="s">
        <v>227</v>
      </c>
      <c r="D172" s="205" t="s">
        <v>135</v>
      </c>
      <c r="E172" s="206" t="s">
        <v>1312</v>
      </c>
      <c r="F172" s="207" t="s">
        <v>1313</v>
      </c>
      <c r="G172" s="208" t="s">
        <v>279</v>
      </c>
      <c r="H172" s="209">
        <v>21</v>
      </c>
      <c r="I172" s="210"/>
      <c r="J172" s="211">
        <f>ROUND(I172*H172,2)</f>
        <v>0</v>
      </c>
      <c r="K172" s="207" t="s">
        <v>139</v>
      </c>
      <c r="L172" s="45"/>
      <c r="M172" s="212" t="s">
        <v>19</v>
      </c>
      <c r="N172" s="213"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140</v>
      </c>
      <c r="AT172" s="216" t="s">
        <v>135</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140</v>
      </c>
      <c r="BM172" s="216" t="s">
        <v>1314</v>
      </c>
    </row>
    <row r="173" s="15" customFormat="1">
      <c r="A173" s="15"/>
      <c r="B173" s="265"/>
      <c r="C173" s="266"/>
      <c r="D173" s="220" t="s">
        <v>142</v>
      </c>
      <c r="E173" s="267" t="s">
        <v>19</v>
      </c>
      <c r="F173" s="268" t="s">
        <v>1277</v>
      </c>
      <c r="G173" s="266"/>
      <c r="H173" s="267" t="s">
        <v>19</v>
      </c>
      <c r="I173" s="269"/>
      <c r="J173" s="266"/>
      <c r="K173" s="266"/>
      <c r="L173" s="270"/>
      <c r="M173" s="271"/>
      <c r="N173" s="272"/>
      <c r="O173" s="272"/>
      <c r="P173" s="272"/>
      <c r="Q173" s="272"/>
      <c r="R173" s="272"/>
      <c r="S173" s="272"/>
      <c r="T173" s="273"/>
      <c r="U173" s="15"/>
      <c r="V173" s="15"/>
      <c r="W173" s="15"/>
      <c r="X173" s="15"/>
      <c r="Y173" s="15"/>
      <c r="Z173" s="15"/>
      <c r="AA173" s="15"/>
      <c r="AB173" s="15"/>
      <c r="AC173" s="15"/>
      <c r="AD173" s="15"/>
      <c r="AE173" s="15"/>
      <c r="AT173" s="274" t="s">
        <v>142</v>
      </c>
      <c r="AU173" s="274" t="s">
        <v>79</v>
      </c>
      <c r="AV173" s="15" t="s">
        <v>77</v>
      </c>
      <c r="AW173" s="15" t="s">
        <v>31</v>
      </c>
      <c r="AX173" s="15" t="s">
        <v>69</v>
      </c>
      <c r="AY173" s="274" t="s">
        <v>133</v>
      </c>
    </row>
    <row r="174" s="13" customFormat="1">
      <c r="A174" s="13"/>
      <c r="B174" s="218"/>
      <c r="C174" s="219"/>
      <c r="D174" s="220" t="s">
        <v>142</v>
      </c>
      <c r="E174" s="221" t="s">
        <v>19</v>
      </c>
      <c r="F174" s="222" t="s">
        <v>1289</v>
      </c>
      <c r="G174" s="219"/>
      <c r="H174" s="223">
        <v>21</v>
      </c>
      <c r="I174" s="224"/>
      <c r="J174" s="219"/>
      <c r="K174" s="219"/>
      <c r="L174" s="225"/>
      <c r="M174" s="226"/>
      <c r="N174" s="227"/>
      <c r="O174" s="227"/>
      <c r="P174" s="227"/>
      <c r="Q174" s="227"/>
      <c r="R174" s="227"/>
      <c r="S174" s="227"/>
      <c r="T174" s="228"/>
      <c r="U174" s="13"/>
      <c r="V174" s="13"/>
      <c r="W174" s="13"/>
      <c r="X174" s="13"/>
      <c r="Y174" s="13"/>
      <c r="Z174" s="13"/>
      <c r="AA174" s="13"/>
      <c r="AB174" s="13"/>
      <c r="AC174" s="13"/>
      <c r="AD174" s="13"/>
      <c r="AE174" s="13"/>
      <c r="AT174" s="229" t="s">
        <v>142</v>
      </c>
      <c r="AU174" s="229" t="s">
        <v>79</v>
      </c>
      <c r="AV174" s="13" t="s">
        <v>79</v>
      </c>
      <c r="AW174" s="13" t="s">
        <v>31</v>
      </c>
      <c r="AX174" s="13" t="s">
        <v>69</v>
      </c>
      <c r="AY174" s="229" t="s">
        <v>133</v>
      </c>
    </row>
    <row r="175" s="14" customFormat="1">
      <c r="A175" s="14"/>
      <c r="B175" s="230"/>
      <c r="C175" s="231"/>
      <c r="D175" s="220" t="s">
        <v>142</v>
      </c>
      <c r="E175" s="232" t="s">
        <v>19</v>
      </c>
      <c r="F175" s="233" t="s">
        <v>144</v>
      </c>
      <c r="G175" s="231"/>
      <c r="H175" s="234">
        <v>21</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142</v>
      </c>
      <c r="AU175" s="240" t="s">
        <v>79</v>
      </c>
      <c r="AV175" s="14" t="s">
        <v>140</v>
      </c>
      <c r="AW175" s="14" t="s">
        <v>31</v>
      </c>
      <c r="AX175" s="14" t="s">
        <v>77</v>
      </c>
      <c r="AY175" s="240" t="s">
        <v>133</v>
      </c>
    </row>
    <row r="176" s="2" customFormat="1" ht="24.15" customHeight="1">
      <c r="A176" s="39"/>
      <c r="B176" s="40"/>
      <c r="C176" s="205" t="s">
        <v>235</v>
      </c>
      <c r="D176" s="205" t="s">
        <v>135</v>
      </c>
      <c r="E176" s="206" t="s">
        <v>1315</v>
      </c>
      <c r="F176" s="207" t="s">
        <v>1316</v>
      </c>
      <c r="G176" s="208" t="s">
        <v>279</v>
      </c>
      <c r="H176" s="209">
        <v>4</v>
      </c>
      <c r="I176" s="210"/>
      <c r="J176" s="211">
        <f>ROUND(I176*H176,2)</f>
        <v>0</v>
      </c>
      <c r="K176" s="207" t="s">
        <v>139</v>
      </c>
      <c r="L176" s="45"/>
      <c r="M176" s="212" t="s">
        <v>19</v>
      </c>
      <c r="N176" s="213"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140</v>
      </c>
      <c r="AT176" s="216" t="s">
        <v>135</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140</v>
      </c>
      <c r="BM176" s="216" t="s">
        <v>1317</v>
      </c>
    </row>
    <row r="177" s="15" customFormat="1">
      <c r="A177" s="15"/>
      <c r="B177" s="265"/>
      <c r="C177" s="266"/>
      <c r="D177" s="220" t="s">
        <v>142</v>
      </c>
      <c r="E177" s="267" t="s">
        <v>19</v>
      </c>
      <c r="F177" s="268" t="s">
        <v>1277</v>
      </c>
      <c r="G177" s="266"/>
      <c r="H177" s="267" t="s">
        <v>19</v>
      </c>
      <c r="I177" s="269"/>
      <c r="J177" s="266"/>
      <c r="K177" s="266"/>
      <c r="L177" s="270"/>
      <c r="M177" s="271"/>
      <c r="N177" s="272"/>
      <c r="O177" s="272"/>
      <c r="P177" s="272"/>
      <c r="Q177" s="272"/>
      <c r="R177" s="272"/>
      <c r="S177" s="272"/>
      <c r="T177" s="273"/>
      <c r="U177" s="15"/>
      <c r="V177" s="15"/>
      <c r="W177" s="15"/>
      <c r="X177" s="15"/>
      <c r="Y177" s="15"/>
      <c r="Z177" s="15"/>
      <c r="AA177" s="15"/>
      <c r="AB177" s="15"/>
      <c r="AC177" s="15"/>
      <c r="AD177" s="15"/>
      <c r="AE177" s="15"/>
      <c r="AT177" s="274" t="s">
        <v>142</v>
      </c>
      <c r="AU177" s="274" t="s">
        <v>79</v>
      </c>
      <c r="AV177" s="15" t="s">
        <v>77</v>
      </c>
      <c r="AW177" s="15" t="s">
        <v>31</v>
      </c>
      <c r="AX177" s="15" t="s">
        <v>69</v>
      </c>
      <c r="AY177" s="274" t="s">
        <v>133</v>
      </c>
    </row>
    <row r="178" s="13" customFormat="1">
      <c r="A178" s="13"/>
      <c r="B178" s="218"/>
      <c r="C178" s="219"/>
      <c r="D178" s="220" t="s">
        <v>142</v>
      </c>
      <c r="E178" s="221" t="s">
        <v>19</v>
      </c>
      <c r="F178" s="222" t="s">
        <v>1298</v>
      </c>
      <c r="G178" s="219"/>
      <c r="H178" s="223">
        <v>1</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142</v>
      </c>
      <c r="AU178" s="229" t="s">
        <v>79</v>
      </c>
      <c r="AV178" s="13" t="s">
        <v>79</v>
      </c>
      <c r="AW178" s="13" t="s">
        <v>31</v>
      </c>
      <c r="AX178" s="13" t="s">
        <v>69</v>
      </c>
      <c r="AY178" s="229" t="s">
        <v>133</v>
      </c>
    </row>
    <row r="179" s="13" customFormat="1">
      <c r="A179" s="13"/>
      <c r="B179" s="218"/>
      <c r="C179" s="219"/>
      <c r="D179" s="220" t="s">
        <v>142</v>
      </c>
      <c r="E179" s="221" t="s">
        <v>19</v>
      </c>
      <c r="F179" s="222" t="s">
        <v>1282</v>
      </c>
      <c r="G179" s="219"/>
      <c r="H179" s="223">
        <v>3</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142</v>
      </c>
      <c r="AU179" s="229" t="s">
        <v>79</v>
      </c>
      <c r="AV179" s="13" t="s">
        <v>79</v>
      </c>
      <c r="AW179" s="13" t="s">
        <v>31</v>
      </c>
      <c r="AX179" s="13" t="s">
        <v>69</v>
      </c>
      <c r="AY179" s="229" t="s">
        <v>133</v>
      </c>
    </row>
    <row r="180" s="14" customFormat="1">
      <c r="A180" s="14"/>
      <c r="B180" s="230"/>
      <c r="C180" s="231"/>
      <c r="D180" s="220" t="s">
        <v>142</v>
      </c>
      <c r="E180" s="232" t="s">
        <v>19</v>
      </c>
      <c r="F180" s="233" t="s">
        <v>144</v>
      </c>
      <c r="G180" s="231"/>
      <c r="H180" s="234">
        <v>4</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142</v>
      </c>
      <c r="AU180" s="240" t="s">
        <v>79</v>
      </c>
      <c r="AV180" s="14" t="s">
        <v>140</v>
      </c>
      <c r="AW180" s="14" t="s">
        <v>31</v>
      </c>
      <c r="AX180" s="14" t="s">
        <v>77</v>
      </c>
      <c r="AY180" s="240" t="s">
        <v>133</v>
      </c>
    </row>
    <row r="181" s="2" customFormat="1" ht="24.15" customHeight="1">
      <c r="A181" s="39"/>
      <c r="B181" s="40"/>
      <c r="C181" s="205" t="s">
        <v>242</v>
      </c>
      <c r="D181" s="205" t="s">
        <v>135</v>
      </c>
      <c r="E181" s="206" t="s">
        <v>1318</v>
      </c>
      <c r="F181" s="207" t="s">
        <v>1319</v>
      </c>
      <c r="G181" s="208" t="s">
        <v>279</v>
      </c>
      <c r="H181" s="209">
        <v>28</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1320</v>
      </c>
    </row>
    <row r="182" s="15" customFormat="1">
      <c r="A182" s="15"/>
      <c r="B182" s="265"/>
      <c r="C182" s="266"/>
      <c r="D182" s="220" t="s">
        <v>142</v>
      </c>
      <c r="E182" s="267" t="s">
        <v>19</v>
      </c>
      <c r="F182" s="268" t="s">
        <v>1277</v>
      </c>
      <c r="G182" s="266"/>
      <c r="H182" s="267" t="s">
        <v>19</v>
      </c>
      <c r="I182" s="269"/>
      <c r="J182" s="266"/>
      <c r="K182" s="266"/>
      <c r="L182" s="270"/>
      <c r="M182" s="271"/>
      <c r="N182" s="272"/>
      <c r="O182" s="272"/>
      <c r="P182" s="272"/>
      <c r="Q182" s="272"/>
      <c r="R182" s="272"/>
      <c r="S182" s="272"/>
      <c r="T182" s="273"/>
      <c r="U182" s="15"/>
      <c r="V182" s="15"/>
      <c r="W182" s="15"/>
      <c r="X182" s="15"/>
      <c r="Y182" s="15"/>
      <c r="Z182" s="15"/>
      <c r="AA182" s="15"/>
      <c r="AB182" s="15"/>
      <c r="AC182" s="15"/>
      <c r="AD182" s="15"/>
      <c r="AE182" s="15"/>
      <c r="AT182" s="274" t="s">
        <v>142</v>
      </c>
      <c r="AU182" s="274" t="s">
        <v>79</v>
      </c>
      <c r="AV182" s="15" t="s">
        <v>77</v>
      </c>
      <c r="AW182" s="15" t="s">
        <v>31</v>
      </c>
      <c r="AX182" s="15" t="s">
        <v>69</v>
      </c>
      <c r="AY182" s="274" t="s">
        <v>133</v>
      </c>
    </row>
    <row r="183" s="13" customFormat="1">
      <c r="A183" s="13"/>
      <c r="B183" s="218"/>
      <c r="C183" s="219"/>
      <c r="D183" s="220" t="s">
        <v>142</v>
      </c>
      <c r="E183" s="221" t="s">
        <v>19</v>
      </c>
      <c r="F183" s="222" t="s">
        <v>1302</v>
      </c>
      <c r="G183" s="219"/>
      <c r="H183" s="223">
        <v>7</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142</v>
      </c>
      <c r="AU183" s="229" t="s">
        <v>79</v>
      </c>
      <c r="AV183" s="13" t="s">
        <v>79</v>
      </c>
      <c r="AW183" s="13" t="s">
        <v>31</v>
      </c>
      <c r="AX183" s="13" t="s">
        <v>69</v>
      </c>
      <c r="AY183" s="229" t="s">
        <v>133</v>
      </c>
    </row>
    <row r="184" s="13" customFormat="1">
      <c r="A184" s="13"/>
      <c r="B184" s="218"/>
      <c r="C184" s="219"/>
      <c r="D184" s="220" t="s">
        <v>142</v>
      </c>
      <c r="E184" s="221" t="s">
        <v>19</v>
      </c>
      <c r="F184" s="222" t="s">
        <v>1289</v>
      </c>
      <c r="G184" s="219"/>
      <c r="H184" s="223">
        <v>21</v>
      </c>
      <c r="I184" s="224"/>
      <c r="J184" s="219"/>
      <c r="K184" s="219"/>
      <c r="L184" s="225"/>
      <c r="M184" s="226"/>
      <c r="N184" s="227"/>
      <c r="O184" s="227"/>
      <c r="P184" s="227"/>
      <c r="Q184" s="227"/>
      <c r="R184" s="227"/>
      <c r="S184" s="227"/>
      <c r="T184" s="228"/>
      <c r="U184" s="13"/>
      <c r="V184" s="13"/>
      <c r="W184" s="13"/>
      <c r="X184" s="13"/>
      <c r="Y184" s="13"/>
      <c r="Z184" s="13"/>
      <c r="AA184" s="13"/>
      <c r="AB184" s="13"/>
      <c r="AC184" s="13"/>
      <c r="AD184" s="13"/>
      <c r="AE184" s="13"/>
      <c r="AT184" s="229" t="s">
        <v>142</v>
      </c>
      <c r="AU184" s="229" t="s">
        <v>79</v>
      </c>
      <c r="AV184" s="13" t="s">
        <v>79</v>
      </c>
      <c r="AW184" s="13" t="s">
        <v>31</v>
      </c>
      <c r="AX184" s="13" t="s">
        <v>69</v>
      </c>
      <c r="AY184" s="229" t="s">
        <v>133</v>
      </c>
    </row>
    <row r="185" s="14" customFormat="1">
      <c r="A185" s="14"/>
      <c r="B185" s="230"/>
      <c r="C185" s="231"/>
      <c r="D185" s="220" t="s">
        <v>142</v>
      </c>
      <c r="E185" s="232" t="s">
        <v>19</v>
      </c>
      <c r="F185" s="233" t="s">
        <v>144</v>
      </c>
      <c r="G185" s="231"/>
      <c r="H185" s="234">
        <v>28</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142</v>
      </c>
      <c r="AU185" s="240" t="s">
        <v>79</v>
      </c>
      <c r="AV185" s="14" t="s">
        <v>140</v>
      </c>
      <c r="AW185" s="14" t="s">
        <v>31</v>
      </c>
      <c r="AX185" s="14" t="s">
        <v>77</v>
      </c>
      <c r="AY185" s="240" t="s">
        <v>133</v>
      </c>
    </row>
    <row r="186" s="2" customFormat="1" ht="16.5" customHeight="1">
      <c r="A186" s="39"/>
      <c r="B186" s="40"/>
      <c r="C186" s="205" t="s">
        <v>7</v>
      </c>
      <c r="D186" s="205" t="s">
        <v>135</v>
      </c>
      <c r="E186" s="206" t="s">
        <v>1321</v>
      </c>
      <c r="F186" s="207" t="s">
        <v>1322</v>
      </c>
      <c r="G186" s="208" t="s">
        <v>279</v>
      </c>
      <c r="H186" s="209">
        <v>1</v>
      </c>
      <c r="I186" s="210"/>
      <c r="J186" s="211">
        <f>ROUND(I186*H186,2)</f>
        <v>0</v>
      </c>
      <c r="K186" s="207" t="s">
        <v>139</v>
      </c>
      <c r="L186" s="45"/>
      <c r="M186" s="212" t="s">
        <v>19</v>
      </c>
      <c r="N186" s="213"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140</v>
      </c>
      <c r="AT186" s="216" t="s">
        <v>135</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1323</v>
      </c>
    </row>
    <row r="187" s="13" customFormat="1">
      <c r="A187" s="13"/>
      <c r="B187" s="218"/>
      <c r="C187" s="219"/>
      <c r="D187" s="220" t="s">
        <v>142</v>
      </c>
      <c r="E187" s="221" t="s">
        <v>19</v>
      </c>
      <c r="F187" s="222" t="s">
        <v>1324</v>
      </c>
      <c r="G187" s="219"/>
      <c r="H187" s="223">
        <v>1</v>
      </c>
      <c r="I187" s="224"/>
      <c r="J187" s="219"/>
      <c r="K187" s="219"/>
      <c r="L187" s="225"/>
      <c r="M187" s="226"/>
      <c r="N187" s="227"/>
      <c r="O187" s="227"/>
      <c r="P187" s="227"/>
      <c r="Q187" s="227"/>
      <c r="R187" s="227"/>
      <c r="S187" s="227"/>
      <c r="T187" s="228"/>
      <c r="U187" s="13"/>
      <c r="V187" s="13"/>
      <c r="W187" s="13"/>
      <c r="X187" s="13"/>
      <c r="Y187" s="13"/>
      <c r="Z187" s="13"/>
      <c r="AA187" s="13"/>
      <c r="AB187" s="13"/>
      <c r="AC187" s="13"/>
      <c r="AD187" s="13"/>
      <c r="AE187" s="13"/>
      <c r="AT187" s="229" t="s">
        <v>142</v>
      </c>
      <c r="AU187" s="229" t="s">
        <v>79</v>
      </c>
      <c r="AV187" s="13" t="s">
        <v>79</v>
      </c>
      <c r="AW187" s="13" t="s">
        <v>31</v>
      </c>
      <c r="AX187" s="13" t="s">
        <v>69</v>
      </c>
      <c r="AY187" s="229" t="s">
        <v>133</v>
      </c>
    </row>
    <row r="188" s="14" customFormat="1">
      <c r="A188" s="14"/>
      <c r="B188" s="230"/>
      <c r="C188" s="231"/>
      <c r="D188" s="220" t="s">
        <v>142</v>
      </c>
      <c r="E188" s="232" t="s">
        <v>19</v>
      </c>
      <c r="F188" s="233" t="s">
        <v>144</v>
      </c>
      <c r="G188" s="231"/>
      <c r="H188" s="234">
        <v>1</v>
      </c>
      <c r="I188" s="235"/>
      <c r="J188" s="231"/>
      <c r="K188" s="231"/>
      <c r="L188" s="236"/>
      <c r="M188" s="237"/>
      <c r="N188" s="238"/>
      <c r="O188" s="238"/>
      <c r="P188" s="238"/>
      <c r="Q188" s="238"/>
      <c r="R188" s="238"/>
      <c r="S188" s="238"/>
      <c r="T188" s="239"/>
      <c r="U188" s="14"/>
      <c r="V188" s="14"/>
      <c r="W188" s="14"/>
      <c r="X188" s="14"/>
      <c r="Y188" s="14"/>
      <c r="Z188" s="14"/>
      <c r="AA188" s="14"/>
      <c r="AB188" s="14"/>
      <c r="AC188" s="14"/>
      <c r="AD188" s="14"/>
      <c r="AE188" s="14"/>
      <c r="AT188" s="240" t="s">
        <v>142</v>
      </c>
      <c r="AU188" s="240" t="s">
        <v>79</v>
      </c>
      <c r="AV188" s="14" t="s">
        <v>140</v>
      </c>
      <c r="AW188" s="14" t="s">
        <v>31</v>
      </c>
      <c r="AX188" s="14" t="s">
        <v>77</v>
      </c>
      <c r="AY188" s="240" t="s">
        <v>133</v>
      </c>
    </row>
    <row r="189" s="2" customFormat="1" ht="16.5" customHeight="1">
      <c r="A189" s="39"/>
      <c r="B189" s="40"/>
      <c r="C189" s="205" t="s">
        <v>252</v>
      </c>
      <c r="D189" s="205" t="s">
        <v>135</v>
      </c>
      <c r="E189" s="206" t="s">
        <v>1325</v>
      </c>
      <c r="F189" s="207" t="s">
        <v>1326</v>
      </c>
      <c r="G189" s="208" t="s">
        <v>279</v>
      </c>
      <c r="H189" s="209">
        <v>1</v>
      </c>
      <c r="I189" s="210"/>
      <c r="J189" s="211">
        <f>ROUND(I189*H189,2)</f>
        <v>0</v>
      </c>
      <c r="K189" s="207" t="s">
        <v>139</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140</v>
      </c>
      <c r="AT189" s="216" t="s">
        <v>135</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140</v>
      </c>
      <c r="BM189" s="216" t="s">
        <v>1327</v>
      </c>
    </row>
    <row r="190" s="13" customFormat="1">
      <c r="A190" s="13"/>
      <c r="B190" s="218"/>
      <c r="C190" s="219"/>
      <c r="D190" s="220" t="s">
        <v>142</v>
      </c>
      <c r="E190" s="221" t="s">
        <v>19</v>
      </c>
      <c r="F190" s="222" t="s">
        <v>1324</v>
      </c>
      <c r="G190" s="219"/>
      <c r="H190" s="223">
        <v>1</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142</v>
      </c>
      <c r="AU190" s="229" t="s">
        <v>79</v>
      </c>
      <c r="AV190" s="13" t="s">
        <v>79</v>
      </c>
      <c r="AW190" s="13" t="s">
        <v>31</v>
      </c>
      <c r="AX190" s="13" t="s">
        <v>69</v>
      </c>
      <c r="AY190" s="229" t="s">
        <v>133</v>
      </c>
    </row>
    <row r="191" s="14" customFormat="1">
      <c r="A191" s="14"/>
      <c r="B191" s="230"/>
      <c r="C191" s="231"/>
      <c r="D191" s="220" t="s">
        <v>142</v>
      </c>
      <c r="E191" s="232" t="s">
        <v>19</v>
      </c>
      <c r="F191" s="233" t="s">
        <v>144</v>
      </c>
      <c r="G191" s="231"/>
      <c r="H191" s="234">
        <v>1</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142</v>
      </c>
      <c r="AU191" s="240" t="s">
        <v>79</v>
      </c>
      <c r="AV191" s="14" t="s">
        <v>140</v>
      </c>
      <c r="AW191" s="14" t="s">
        <v>31</v>
      </c>
      <c r="AX191" s="14" t="s">
        <v>77</v>
      </c>
      <c r="AY191" s="240" t="s">
        <v>133</v>
      </c>
    </row>
    <row r="192" s="12" customFormat="1" ht="22.8" customHeight="1">
      <c r="A192" s="12"/>
      <c r="B192" s="189"/>
      <c r="C192" s="190"/>
      <c r="D192" s="191" t="s">
        <v>68</v>
      </c>
      <c r="E192" s="203" t="s">
        <v>1222</v>
      </c>
      <c r="F192" s="203" t="s">
        <v>1328</v>
      </c>
      <c r="G192" s="190"/>
      <c r="H192" s="190"/>
      <c r="I192" s="193"/>
      <c r="J192" s="204">
        <f>BK192</f>
        <v>0</v>
      </c>
      <c r="K192" s="190"/>
      <c r="L192" s="195"/>
      <c r="M192" s="196"/>
      <c r="N192" s="197"/>
      <c r="O192" s="197"/>
      <c r="P192" s="198">
        <f>SUM(P193:P210)</f>
        <v>0</v>
      </c>
      <c r="Q192" s="197"/>
      <c r="R192" s="198">
        <f>SUM(R193:R210)</f>
        <v>0</v>
      </c>
      <c r="S192" s="197"/>
      <c r="T192" s="199">
        <f>SUM(T193:T210)</f>
        <v>0</v>
      </c>
      <c r="U192" s="12"/>
      <c r="V192" s="12"/>
      <c r="W192" s="12"/>
      <c r="X192" s="12"/>
      <c r="Y192" s="12"/>
      <c r="Z192" s="12"/>
      <c r="AA192" s="12"/>
      <c r="AB192" s="12"/>
      <c r="AC192" s="12"/>
      <c r="AD192" s="12"/>
      <c r="AE192" s="12"/>
      <c r="AR192" s="200" t="s">
        <v>77</v>
      </c>
      <c r="AT192" s="201" t="s">
        <v>68</v>
      </c>
      <c r="AU192" s="201" t="s">
        <v>77</v>
      </c>
      <c r="AY192" s="200" t="s">
        <v>133</v>
      </c>
      <c r="BK192" s="202">
        <f>SUM(BK193:BK210)</f>
        <v>0</v>
      </c>
    </row>
    <row r="193" s="2" customFormat="1" ht="24.15" customHeight="1">
      <c r="A193" s="39"/>
      <c r="B193" s="40"/>
      <c r="C193" s="205" t="s">
        <v>257</v>
      </c>
      <c r="D193" s="205" t="s">
        <v>135</v>
      </c>
      <c r="E193" s="206" t="s">
        <v>1253</v>
      </c>
      <c r="F193" s="207" t="s">
        <v>1254</v>
      </c>
      <c r="G193" s="208" t="s">
        <v>279</v>
      </c>
      <c r="H193" s="209">
        <v>5</v>
      </c>
      <c r="I193" s="210"/>
      <c r="J193" s="211">
        <f>ROUND(I193*H193,2)</f>
        <v>0</v>
      </c>
      <c r="K193" s="207" t="s">
        <v>139</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140</v>
      </c>
      <c r="AT193" s="216" t="s">
        <v>135</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140</v>
      </c>
      <c r="BM193" s="216" t="s">
        <v>1329</v>
      </c>
    </row>
    <row r="194" s="13" customFormat="1">
      <c r="A194" s="13"/>
      <c r="B194" s="218"/>
      <c r="C194" s="219"/>
      <c r="D194" s="220" t="s">
        <v>142</v>
      </c>
      <c r="E194" s="221" t="s">
        <v>19</v>
      </c>
      <c r="F194" s="222" t="s">
        <v>1330</v>
      </c>
      <c r="G194" s="219"/>
      <c r="H194" s="223">
        <v>5</v>
      </c>
      <c r="I194" s="224"/>
      <c r="J194" s="219"/>
      <c r="K194" s="219"/>
      <c r="L194" s="225"/>
      <c r="M194" s="226"/>
      <c r="N194" s="227"/>
      <c r="O194" s="227"/>
      <c r="P194" s="227"/>
      <c r="Q194" s="227"/>
      <c r="R194" s="227"/>
      <c r="S194" s="227"/>
      <c r="T194" s="228"/>
      <c r="U194" s="13"/>
      <c r="V194" s="13"/>
      <c r="W194" s="13"/>
      <c r="X194" s="13"/>
      <c r="Y194" s="13"/>
      <c r="Z194" s="13"/>
      <c r="AA194" s="13"/>
      <c r="AB194" s="13"/>
      <c r="AC194" s="13"/>
      <c r="AD194" s="13"/>
      <c r="AE194" s="13"/>
      <c r="AT194" s="229" t="s">
        <v>142</v>
      </c>
      <c r="AU194" s="229" t="s">
        <v>79</v>
      </c>
      <c r="AV194" s="13" t="s">
        <v>79</v>
      </c>
      <c r="AW194" s="13" t="s">
        <v>31</v>
      </c>
      <c r="AX194" s="13" t="s">
        <v>69</v>
      </c>
      <c r="AY194" s="229" t="s">
        <v>133</v>
      </c>
    </row>
    <row r="195" s="14" customFormat="1">
      <c r="A195" s="14"/>
      <c r="B195" s="230"/>
      <c r="C195" s="231"/>
      <c r="D195" s="220" t="s">
        <v>142</v>
      </c>
      <c r="E195" s="232" t="s">
        <v>19</v>
      </c>
      <c r="F195" s="233" t="s">
        <v>144</v>
      </c>
      <c r="G195" s="231"/>
      <c r="H195" s="234">
        <v>5</v>
      </c>
      <c r="I195" s="235"/>
      <c r="J195" s="231"/>
      <c r="K195" s="231"/>
      <c r="L195" s="236"/>
      <c r="M195" s="237"/>
      <c r="N195" s="238"/>
      <c r="O195" s="238"/>
      <c r="P195" s="238"/>
      <c r="Q195" s="238"/>
      <c r="R195" s="238"/>
      <c r="S195" s="238"/>
      <c r="T195" s="239"/>
      <c r="U195" s="14"/>
      <c r="V195" s="14"/>
      <c r="W195" s="14"/>
      <c r="X195" s="14"/>
      <c r="Y195" s="14"/>
      <c r="Z195" s="14"/>
      <c r="AA195" s="14"/>
      <c r="AB195" s="14"/>
      <c r="AC195" s="14"/>
      <c r="AD195" s="14"/>
      <c r="AE195" s="14"/>
      <c r="AT195" s="240" t="s">
        <v>142</v>
      </c>
      <c r="AU195" s="240" t="s">
        <v>79</v>
      </c>
      <c r="AV195" s="14" t="s">
        <v>140</v>
      </c>
      <c r="AW195" s="14" t="s">
        <v>31</v>
      </c>
      <c r="AX195" s="14" t="s">
        <v>77</v>
      </c>
      <c r="AY195" s="240" t="s">
        <v>133</v>
      </c>
    </row>
    <row r="196" s="2" customFormat="1" ht="24.15" customHeight="1">
      <c r="A196" s="39"/>
      <c r="B196" s="40"/>
      <c r="C196" s="205" t="s">
        <v>262</v>
      </c>
      <c r="D196" s="205" t="s">
        <v>135</v>
      </c>
      <c r="E196" s="206" t="s">
        <v>1257</v>
      </c>
      <c r="F196" s="207" t="s">
        <v>1258</v>
      </c>
      <c r="G196" s="208" t="s">
        <v>279</v>
      </c>
      <c r="H196" s="209">
        <v>5</v>
      </c>
      <c r="I196" s="210"/>
      <c r="J196" s="211">
        <f>ROUND(I196*H196,2)</f>
        <v>0</v>
      </c>
      <c r="K196" s="207" t="s">
        <v>139</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135</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140</v>
      </c>
      <c r="BM196" s="216" t="s">
        <v>1331</v>
      </c>
    </row>
    <row r="197" s="13" customFormat="1">
      <c r="A197" s="13"/>
      <c r="B197" s="218"/>
      <c r="C197" s="219"/>
      <c r="D197" s="220" t="s">
        <v>142</v>
      </c>
      <c r="E197" s="221" t="s">
        <v>19</v>
      </c>
      <c r="F197" s="222" t="s">
        <v>1330</v>
      </c>
      <c r="G197" s="219"/>
      <c r="H197" s="223">
        <v>5</v>
      </c>
      <c r="I197" s="224"/>
      <c r="J197" s="219"/>
      <c r="K197" s="219"/>
      <c r="L197" s="225"/>
      <c r="M197" s="226"/>
      <c r="N197" s="227"/>
      <c r="O197" s="227"/>
      <c r="P197" s="227"/>
      <c r="Q197" s="227"/>
      <c r="R197" s="227"/>
      <c r="S197" s="227"/>
      <c r="T197" s="228"/>
      <c r="U197" s="13"/>
      <c r="V197" s="13"/>
      <c r="W197" s="13"/>
      <c r="X197" s="13"/>
      <c r="Y197" s="13"/>
      <c r="Z197" s="13"/>
      <c r="AA197" s="13"/>
      <c r="AB197" s="13"/>
      <c r="AC197" s="13"/>
      <c r="AD197" s="13"/>
      <c r="AE197" s="13"/>
      <c r="AT197" s="229" t="s">
        <v>142</v>
      </c>
      <c r="AU197" s="229" t="s">
        <v>79</v>
      </c>
      <c r="AV197" s="13" t="s">
        <v>79</v>
      </c>
      <c r="AW197" s="13" t="s">
        <v>31</v>
      </c>
      <c r="AX197" s="13" t="s">
        <v>69</v>
      </c>
      <c r="AY197" s="229" t="s">
        <v>133</v>
      </c>
    </row>
    <row r="198" s="14" customFormat="1">
      <c r="A198" s="14"/>
      <c r="B198" s="230"/>
      <c r="C198" s="231"/>
      <c r="D198" s="220" t="s">
        <v>142</v>
      </c>
      <c r="E198" s="232" t="s">
        <v>19</v>
      </c>
      <c r="F198" s="233" t="s">
        <v>144</v>
      </c>
      <c r="G198" s="231"/>
      <c r="H198" s="234">
        <v>5</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142</v>
      </c>
      <c r="AU198" s="240" t="s">
        <v>79</v>
      </c>
      <c r="AV198" s="14" t="s">
        <v>140</v>
      </c>
      <c r="AW198" s="14" t="s">
        <v>31</v>
      </c>
      <c r="AX198" s="14" t="s">
        <v>77</v>
      </c>
      <c r="AY198" s="240" t="s">
        <v>133</v>
      </c>
    </row>
    <row r="199" s="2" customFormat="1" ht="16.5" customHeight="1">
      <c r="A199" s="39"/>
      <c r="B199" s="40"/>
      <c r="C199" s="205" t="s">
        <v>267</v>
      </c>
      <c r="D199" s="205" t="s">
        <v>135</v>
      </c>
      <c r="E199" s="206" t="s">
        <v>1260</v>
      </c>
      <c r="F199" s="207" t="s">
        <v>1261</v>
      </c>
      <c r="G199" s="208" t="s">
        <v>279</v>
      </c>
      <c r="H199" s="209">
        <v>10</v>
      </c>
      <c r="I199" s="210"/>
      <c r="J199" s="211">
        <f>ROUND(I199*H199,2)</f>
        <v>0</v>
      </c>
      <c r="K199" s="207" t="s">
        <v>139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1332</v>
      </c>
    </row>
    <row r="200" s="13" customFormat="1">
      <c r="A200" s="13"/>
      <c r="B200" s="218"/>
      <c r="C200" s="219"/>
      <c r="D200" s="220" t="s">
        <v>142</v>
      </c>
      <c r="E200" s="221" t="s">
        <v>19</v>
      </c>
      <c r="F200" s="222" t="s">
        <v>1333</v>
      </c>
      <c r="G200" s="219"/>
      <c r="H200" s="223">
        <v>10</v>
      </c>
      <c r="I200" s="224"/>
      <c r="J200" s="219"/>
      <c r="K200" s="219"/>
      <c r="L200" s="225"/>
      <c r="M200" s="226"/>
      <c r="N200" s="227"/>
      <c r="O200" s="227"/>
      <c r="P200" s="227"/>
      <c r="Q200" s="227"/>
      <c r="R200" s="227"/>
      <c r="S200" s="227"/>
      <c r="T200" s="228"/>
      <c r="U200" s="13"/>
      <c r="V200" s="13"/>
      <c r="W200" s="13"/>
      <c r="X200" s="13"/>
      <c r="Y200" s="13"/>
      <c r="Z200" s="13"/>
      <c r="AA200" s="13"/>
      <c r="AB200" s="13"/>
      <c r="AC200" s="13"/>
      <c r="AD200" s="13"/>
      <c r="AE200" s="13"/>
      <c r="AT200" s="229" t="s">
        <v>142</v>
      </c>
      <c r="AU200" s="229" t="s">
        <v>79</v>
      </c>
      <c r="AV200" s="13" t="s">
        <v>79</v>
      </c>
      <c r="AW200" s="13" t="s">
        <v>31</v>
      </c>
      <c r="AX200" s="13" t="s">
        <v>69</v>
      </c>
      <c r="AY200" s="229" t="s">
        <v>133</v>
      </c>
    </row>
    <row r="201" s="14" customFormat="1">
      <c r="A201" s="14"/>
      <c r="B201" s="230"/>
      <c r="C201" s="231"/>
      <c r="D201" s="220" t="s">
        <v>142</v>
      </c>
      <c r="E201" s="232" t="s">
        <v>19</v>
      </c>
      <c r="F201" s="233" t="s">
        <v>144</v>
      </c>
      <c r="G201" s="231"/>
      <c r="H201" s="234">
        <v>10</v>
      </c>
      <c r="I201" s="235"/>
      <c r="J201" s="231"/>
      <c r="K201" s="231"/>
      <c r="L201" s="236"/>
      <c r="M201" s="237"/>
      <c r="N201" s="238"/>
      <c r="O201" s="238"/>
      <c r="P201" s="238"/>
      <c r="Q201" s="238"/>
      <c r="R201" s="238"/>
      <c r="S201" s="238"/>
      <c r="T201" s="239"/>
      <c r="U201" s="14"/>
      <c r="V201" s="14"/>
      <c r="W201" s="14"/>
      <c r="X201" s="14"/>
      <c r="Y201" s="14"/>
      <c r="Z201" s="14"/>
      <c r="AA201" s="14"/>
      <c r="AB201" s="14"/>
      <c r="AC201" s="14"/>
      <c r="AD201" s="14"/>
      <c r="AE201" s="14"/>
      <c r="AT201" s="240" t="s">
        <v>142</v>
      </c>
      <c r="AU201" s="240" t="s">
        <v>79</v>
      </c>
      <c r="AV201" s="14" t="s">
        <v>140</v>
      </c>
      <c r="AW201" s="14" t="s">
        <v>31</v>
      </c>
      <c r="AX201" s="14" t="s">
        <v>77</v>
      </c>
      <c r="AY201" s="240" t="s">
        <v>133</v>
      </c>
    </row>
    <row r="202" s="2" customFormat="1" ht="24.15" customHeight="1">
      <c r="A202" s="39"/>
      <c r="B202" s="40"/>
      <c r="C202" s="205" t="s">
        <v>271</v>
      </c>
      <c r="D202" s="205" t="s">
        <v>135</v>
      </c>
      <c r="E202" s="206" t="s">
        <v>1264</v>
      </c>
      <c r="F202" s="207" t="s">
        <v>1265</v>
      </c>
      <c r="G202" s="208" t="s">
        <v>279</v>
      </c>
      <c r="H202" s="209">
        <v>35</v>
      </c>
      <c r="I202" s="210"/>
      <c r="J202" s="211">
        <f>ROUND(I202*H202,2)</f>
        <v>0</v>
      </c>
      <c r="K202" s="207" t="s">
        <v>139</v>
      </c>
      <c r="L202" s="45"/>
      <c r="M202" s="212" t="s">
        <v>19</v>
      </c>
      <c r="N202" s="213" t="s">
        <v>40</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140</v>
      </c>
      <c r="AT202" s="216" t="s">
        <v>135</v>
      </c>
      <c r="AU202" s="216" t="s">
        <v>79</v>
      </c>
      <c r="AY202" s="18" t="s">
        <v>133</v>
      </c>
      <c r="BE202" s="217">
        <f>IF(N202="základní",J202,0)</f>
        <v>0</v>
      </c>
      <c r="BF202" s="217">
        <f>IF(N202="snížená",J202,0)</f>
        <v>0</v>
      </c>
      <c r="BG202" s="217">
        <f>IF(N202="zákl. přenesená",J202,0)</f>
        <v>0</v>
      </c>
      <c r="BH202" s="217">
        <f>IF(N202="sníž. přenesená",J202,0)</f>
        <v>0</v>
      </c>
      <c r="BI202" s="217">
        <f>IF(N202="nulová",J202,0)</f>
        <v>0</v>
      </c>
      <c r="BJ202" s="18" t="s">
        <v>77</v>
      </c>
      <c r="BK202" s="217">
        <f>ROUND(I202*H202,2)</f>
        <v>0</v>
      </c>
      <c r="BL202" s="18" t="s">
        <v>140</v>
      </c>
      <c r="BM202" s="216" t="s">
        <v>1334</v>
      </c>
    </row>
    <row r="203" s="13" customFormat="1">
      <c r="A203" s="13"/>
      <c r="B203" s="218"/>
      <c r="C203" s="219"/>
      <c r="D203" s="220" t="s">
        <v>142</v>
      </c>
      <c r="E203" s="221" t="s">
        <v>19</v>
      </c>
      <c r="F203" s="222" t="s">
        <v>1335</v>
      </c>
      <c r="G203" s="219"/>
      <c r="H203" s="223">
        <v>35</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142</v>
      </c>
      <c r="AU203" s="229" t="s">
        <v>79</v>
      </c>
      <c r="AV203" s="13" t="s">
        <v>79</v>
      </c>
      <c r="AW203" s="13" t="s">
        <v>31</v>
      </c>
      <c r="AX203" s="13" t="s">
        <v>69</v>
      </c>
      <c r="AY203" s="229" t="s">
        <v>133</v>
      </c>
    </row>
    <row r="204" s="14" customFormat="1">
      <c r="A204" s="14"/>
      <c r="B204" s="230"/>
      <c r="C204" s="231"/>
      <c r="D204" s="220" t="s">
        <v>142</v>
      </c>
      <c r="E204" s="232" t="s">
        <v>19</v>
      </c>
      <c r="F204" s="233" t="s">
        <v>144</v>
      </c>
      <c r="G204" s="231"/>
      <c r="H204" s="234">
        <v>35</v>
      </c>
      <c r="I204" s="235"/>
      <c r="J204" s="231"/>
      <c r="K204" s="231"/>
      <c r="L204" s="236"/>
      <c r="M204" s="237"/>
      <c r="N204" s="238"/>
      <c r="O204" s="238"/>
      <c r="P204" s="238"/>
      <c r="Q204" s="238"/>
      <c r="R204" s="238"/>
      <c r="S204" s="238"/>
      <c r="T204" s="239"/>
      <c r="U204" s="14"/>
      <c r="V204" s="14"/>
      <c r="W204" s="14"/>
      <c r="X204" s="14"/>
      <c r="Y204" s="14"/>
      <c r="Z204" s="14"/>
      <c r="AA204" s="14"/>
      <c r="AB204" s="14"/>
      <c r="AC204" s="14"/>
      <c r="AD204" s="14"/>
      <c r="AE204" s="14"/>
      <c r="AT204" s="240" t="s">
        <v>142</v>
      </c>
      <c r="AU204" s="240" t="s">
        <v>79</v>
      </c>
      <c r="AV204" s="14" t="s">
        <v>140</v>
      </c>
      <c r="AW204" s="14" t="s">
        <v>31</v>
      </c>
      <c r="AX204" s="14" t="s">
        <v>77</v>
      </c>
      <c r="AY204" s="240" t="s">
        <v>133</v>
      </c>
    </row>
    <row r="205" s="2" customFormat="1" ht="24.15" customHeight="1">
      <c r="A205" s="39"/>
      <c r="B205" s="40"/>
      <c r="C205" s="205" t="s">
        <v>276</v>
      </c>
      <c r="D205" s="205" t="s">
        <v>135</v>
      </c>
      <c r="E205" s="206" t="s">
        <v>1268</v>
      </c>
      <c r="F205" s="207" t="s">
        <v>1269</v>
      </c>
      <c r="G205" s="208" t="s">
        <v>279</v>
      </c>
      <c r="H205" s="209">
        <v>35</v>
      </c>
      <c r="I205" s="210"/>
      <c r="J205" s="211">
        <f>ROUND(I205*H205,2)</f>
        <v>0</v>
      </c>
      <c r="K205" s="207" t="s">
        <v>139</v>
      </c>
      <c r="L205" s="45"/>
      <c r="M205" s="212" t="s">
        <v>19</v>
      </c>
      <c r="N205" s="213" t="s">
        <v>40</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140</v>
      </c>
      <c r="AT205" s="216" t="s">
        <v>135</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140</v>
      </c>
      <c r="BM205" s="216" t="s">
        <v>1336</v>
      </c>
    </row>
    <row r="206" s="13" customFormat="1">
      <c r="A206" s="13"/>
      <c r="B206" s="218"/>
      <c r="C206" s="219"/>
      <c r="D206" s="220" t="s">
        <v>142</v>
      </c>
      <c r="E206" s="221" t="s">
        <v>19</v>
      </c>
      <c r="F206" s="222" t="s">
        <v>1335</v>
      </c>
      <c r="G206" s="219"/>
      <c r="H206" s="223">
        <v>35</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142</v>
      </c>
      <c r="AU206" s="229" t="s">
        <v>79</v>
      </c>
      <c r="AV206" s="13" t="s">
        <v>79</v>
      </c>
      <c r="AW206" s="13" t="s">
        <v>31</v>
      </c>
      <c r="AX206" s="13" t="s">
        <v>69</v>
      </c>
      <c r="AY206" s="229" t="s">
        <v>133</v>
      </c>
    </row>
    <row r="207" s="14" customFormat="1">
      <c r="A207" s="14"/>
      <c r="B207" s="230"/>
      <c r="C207" s="231"/>
      <c r="D207" s="220" t="s">
        <v>142</v>
      </c>
      <c r="E207" s="232" t="s">
        <v>19</v>
      </c>
      <c r="F207" s="233" t="s">
        <v>144</v>
      </c>
      <c r="G207" s="231"/>
      <c r="H207" s="234">
        <v>35</v>
      </c>
      <c r="I207" s="235"/>
      <c r="J207" s="231"/>
      <c r="K207" s="231"/>
      <c r="L207" s="236"/>
      <c r="M207" s="237"/>
      <c r="N207" s="238"/>
      <c r="O207" s="238"/>
      <c r="P207" s="238"/>
      <c r="Q207" s="238"/>
      <c r="R207" s="238"/>
      <c r="S207" s="238"/>
      <c r="T207" s="239"/>
      <c r="U207" s="14"/>
      <c r="V207" s="14"/>
      <c r="W207" s="14"/>
      <c r="X207" s="14"/>
      <c r="Y207" s="14"/>
      <c r="Z207" s="14"/>
      <c r="AA207" s="14"/>
      <c r="AB207" s="14"/>
      <c r="AC207" s="14"/>
      <c r="AD207" s="14"/>
      <c r="AE207" s="14"/>
      <c r="AT207" s="240" t="s">
        <v>142</v>
      </c>
      <c r="AU207" s="240" t="s">
        <v>79</v>
      </c>
      <c r="AV207" s="14" t="s">
        <v>140</v>
      </c>
      <c r="AW207" s="14" t="s">
        <v>31</v>
      </c>
      <c r="AX207" s="14" t="s">
        <v>77</v>
      </c>
      <c r="AY207" s="240" t="s">
        <v>133</v>
      </c>
    </row>
    <row r="208" s="2" customFormat="1" ht="24.15" customHeight="1">
      <c r="A208" s="39"/>
      <c r="B208" s="40"/>
      <c r="C208" s="205" t="s">
        <v>281</v>
      </c>
      <c r="D208" s="205" t="s">
        <v>135</v>
      </c>
      <c r="E208" s="206" t="s">
        <v>1271</v>
      </c>
      <c r="F208" s="207" t="s">
        <v>1272</v>
      </c>
      <c r="G208" s="208" t="s">
        <v>279</v>
      </c>
      <c r="H208" s="209">
        <v>70</v>
      </c>
      <c r="I208" s="210"/>
      <c r="J208" s="211">
        <f>ROUND(I208*H208,2)</f>
        <v>0</v>
      </c>
      <c r="K208" s="207" t="s">
        <v>139</v>
      </c>
      <c r="L208" s="45"/>
      <c r="M208" s="212" t="s">
        <v>19</v>
      </c>
      <c r="N208" s="213"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140</v>
      </c>
      <c r="AT208" s="216" t="s">
        <v>135</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140</v>
      </c>
      <c r="BM208" s="216" t="s">
        <v>1337</v>
      </c>
    </row>
    <row r="209" s="13" customFormat="1">
      <c r="A209" s="13"/>
      <c r="B209" s="218"/>
      <c r="C209" s="219"/>
      <c r="D209" s="220" t="s">
        <v>142</v>
      </c>
      <c r="E209" s="221" t="s">
        <v>19</v>
      </c>
      <c r="F209" s="222" t="s">
        <v>1338</v>
      </c>
      <c r="G209" s="219"/>
      <c r="H209" s="223">
        <v>70</v>
      </c>
      <c r="I209" s="224"/>
      <c r="J209" s="219"/>
      <c r="K209" s="219"/>
      <c r="L209" s="225"/>
      <c r="M209" s="226"/>
      <c r="N209" s="227"/>
      <c r="O209" s="227"/>
      <c r="P209" s="227"/>
      <c r="Q209" s="227"/>
      <c r="R209" s="227"/>
      <c r="S209" s="227"/>
      <c r="T209" s="228"/>
      <c r="U209" s="13"/>
      <c r="V209" s="13"/>
      <c r="W209" s="13"/>
      <c r="X209" s="13"/>
      <c r="Y209" s="13"/>
      <c r="Z209" s="13"/>
      <c r="AA209" s="13"/>
      <c r="AB209" s="13"/>
      <c r="AC209" s="13"/>
      <c r="AD209" s="13"/>
      <c r="AE209" s="13"/>
      <c r="AT209" s="229" t="s">
        <v>142</v>
      </c>
      <c r="AU209" s="229" t="s">
        <v>79</v>
      </c>
      <c r="AV209" s="13" t="s">
        <v>79</v>
      </c>
      <c r="AW209" s="13" t="s">
        <v>31</v>
      </c>
      <c r="AX209" s="13" t="s">
        <v>69</v>
      </c>
      <c r="AY209" s="229" t="s">
        <v>133</v>
      </c>
    </row>
    <row r="210" s="14" customFormat="1">
      <c r="A210" s="14"/>
      <c r="B210" s="230"/>
      <c r="C210" s="231"/>
      <c r="D210" s="220" t="s">
        <v>142</v>
      </c>
      <c r="E210" s="232" t="s">
        <v>19</v>
      </c>
      <c r="F210" s="233" t="s">
        <v>144</v>
      </c>
      <c r="G210" s="231"/>
      <c r="H210" s="234">
        <v>70</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142</v>
      </c>
      <c r="AU210" s="240" t="s">
        <v>79</v>
      </c>
      <c r="AV210" s="14" t="s">
        <v>140</v>
      </c>
      <c r="AW210" s="14" t="s">
        <v>31</v>
      </c>
      <c r="AX210" s="14" t="s">
        <v>77</v>
      </c>
      <c r="AY210" s="240" t="s">
        <v>133</v>
      </c>
    </row>
    <row r="211" s="12" customFormat="1" ht="22.8" customHeight="1">
      <c r="A211" s="12"/>
      <c r="B211" s="189"/>
      <c r="C211" s="190"/>
      <c r="D211" s="191" t="s">
        <v>68</v>
      </c>
      <c r="E211" s="203" t="s">
        <v>1227</v>
      </c>
      <c r="F211" s="203" t="s">
        <v>1339</v>
      </c>
      <c r="G211" s="190"/>
      <c r="H211" s="190"/>
      <c r="I211" s="193"/>
      <c r="J211" s="204">
        <f>BK211</f>
        <v>0</v>
      </c>
      <c r="K211" s="190"/>
      <c r="L211" s="195"/>
      <c r="M211" s="196"/>
      <c r="N211" s="197"/>
      <c r="O211" s="197"/>
      <c r="P211" s="198">
        <f>SUM(P212:P319)</f>
        <v>0</v>
      </c>
      <c r="Q211" s="197"/>
      <c r="R211" s="198">
        <f>SUM(R212:R319)</f>
        <v>0</v>
      </c>
      <c r="S211" s="197"/>
      <c r="T211" s="199">
        <f>SUM(T212:T319)</f>
        <v>0</v>
      </c>
      <c r="U211" s="12"/>
      <c r="V211" s="12"/>
      <c r="W211" s="12"/>
      <c r="X211" s="12"/>
      <c r="Y211" s="12"/>
      <c r="Z211" s="12"/>
      <c r="AA211" s="12"/>
      <c r="AB211" s="12"/>
      <c r="AC211" s="12"/>
      <c r="AD211" s="12"/>
      <c r="AE211" s="12"/>
      <c r="AR211" s="200" t="s">
        <v>77</v>
      </c>
      <c r="AT211" s="201" t="s">
        <v>68</v>
      </c>
      <c r="AU211" s="201" t="s">
        <v>77</v>
      </c>
      <c r="AY211" s="200" t="s">
        <v>133</v>
      </c>
      <c r="BK211" s="202">
        <f>SUM(BK212:BK319)</f>
        <v>0</v>
      </c>
    </row>
    <row r="212" s="2" customFormat="1" ht="24.15" customHeight="1">
      <c r="A212" s="39"/>
      <c r="B212" s="40"/>
      <c r="C212" s="205" t="s">
        <v>286</v>
      </c>
      <c r="D212" s="205" t="s">
        <v>135</v>
      </c>
      <c r="E212" s="206" t="s">
        <v>1253</v>
      </c>
      <c r="F212" s="207" t="s">
        <v>1254</v>
      </c>
      <c r="G212" s="208" t="s">
        <v>279</v>
      </c>
      <c r="H212" s="209">
        <v>20</v>
      </c>
      <c r="I212" s="210"/>
      <c r="J212" s="211">
        <f>ROUND(I212*H212,2)</f>
        <v>0</v>
      </c>
      <c r="K212" s="207" t="s">
        <v>139</v>
      </c>
      <c r="L212" s="45"/>
      <c r="M212" s="212" t="s">
        <v>19</v>
      </c>
      <c r="N212" s="213" t="s">
        <v>40</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140</v>
      </c>
      <c r="AT212" s="216" t="s">
        <v>135</v>
      </c>
      <c r="AU212" s="216" t="s">
        <v>79</v>
      </c>
      <c r="AY212" s="18" t="s">
        <v>133</v>
      </c>
      <c r="BE212" s="217">
        <f>IF(N212="základní",J212,0)</f>
        <v>0</v>
      </c>
      <c r="BF212" s="217">
        <f>IF(N212="snížená",J212,0)</f>
        <v>0</v>
      </c>
      <c r="BG212" s="217">
        <f>IF(N212="zákl. přenesená",J212,0)</f>
        <v>0</v>
      </c>
      <c r="BH212" s="217">
        <f>IF(N212="sníž. přenesená",J212,0)</f>
        <v>0</v>
      </c>
      <c r="BI212" s="217">
        <f>IF(N212="nulová",J212,0)</f>
        <v>0</v>
      </c>
      <c r="BJ212" s="18" t="s">
        <v>77</v>
      </c>
      <c r="BK212" s="217">
        <f>ROUND(I212*H212,2)</f>
        <v>0</v>
      </c>
      <c r="BL212" s="18" t="s">
        <v>140</v>
      </c>
      <c r="BM212" s="216" t="s">
        <v>1340</v>
      </c>
    </row>
    <row r="213" s="15" customFormat="1">
      <c r="A213" s="15"/>
      <c r="B213" s="265"/>
      <c r="C213" s="266"/>
      <c r="D213" s="220" t="s">
        <v>142</v>
      </c>
      <c r="E213" s="267" t="s">
        <v>19</v>
      </c>
      <c r="F213" s="268" t="s">
        <v>1341</v>
      </c>
      <c r="G213" s="266"/>
      <c r="H213" s="267" t="s">
        <v>19</v>
      </c>
      <c r="I213" s="269"/>
      <c r="J213" s="266"/>
      <c r="K213" s="266"/>
      <c r="L213" s="270"/>
      <c r="M213" s="271"/>
      <c r="N213" s="272"/>
      <c r="O213" s="272"/>
      <c r="P213" s="272"/>
      <c r="Q213" s="272"/>
      <c r="R213" s="272"/>
      <c r="S213" s="272"/>
      <c r="T213" s="273"/>
      <c r="U213" s="15"/>
      <c r="V213" s="15"/>
      <c r="W213" s="15"/>
      <c r="X213" s="15"/>
      <c r="Y213" s="15"/>
      <c r="Z213" s="15"/>
      <c r="AA213" s="15"/>
      <c r="AB213" s="15"/>
      <c r="AC213" s="15"/>
      <c r="AD213" s="15"/>
      <c r="AE213" s="15"/>
      <c r="AT213" s="274" t="s">
        <v>142</v>
      </c>
      <c r="AU213" s="274" t="s">
        <v>79</v>
      </c>
      <c r="AV213" s="15" t="s">
        <v>77</v>
      </c>
      <c r="AW213" s="15" t="s">
        <v>31</v>
      </c>
      <c r="AX213" s="15" t="s">
        <v>69</v>
      </c>
      <c r="AY213" s="274" t="s">
        <v>133</v>
      </c>
    </row>
    <row r="214" s="13" customFormat="1">
      <c r="A214" s="13"/>
      <c r="B214" s="218"/>
      <c r="C214" s="219"/>
      <c r="D214" s="220" t="s">
        <v>142</v>
      </c>
      <c r="E214" s="221" t="s">
        <v>19</v>
      </c>
      <c r="F214" s="222" t="s">
        <v>1342</v>
      </c>
      <c r="G214" s="219"/>
      <c r="H214" s="223">
        <v>1</v>
      </c>
      <c r="I214" s="224"/>
      <c r="J214" s="219"/>
      <c r="K214" s="219"/>
      <c r="L214" s="225"/>
      <c r="M214" s="226"/>
      <c r="N214" s="227"/>
      <c r="O214" s="227"/>
      <c r="P214" s="227"/>
      <c r="Q214" s="227"/>
      <c r="R214" s="227"/>
      <c r="S214" s="227"/>
      <c r="T214" s="228"/>
      <c r="U214" s="13"/>
      <c r="V214" s="13"/>
      <c r="W214" s="13"/>
      <c r="X214" s="13"/>
      <c r="Y214" s="13"/>
      <c r="Z214" s="13"/>
      <c r="AA214" s="13"/>
      <c r="AB214" s="13"/>
      <c r="AC214" s="13"/>
      <c r="AD214" s="13"/>
      <c r="AE214" s="13"/>
      <c r="AT214" s="229" t="s">
        <v>142</v>
      </c>
      <c r="AU214" s="229" t="s">
        <v>79</v>
      </c>
      <c r="AV214" s="13" t="s">
        <v>79</v>
      </c>
      <c r="AW214" s="13" t="s">
        <v>31</v>
      </c>
      <c r="AX214" s="13" t="s">
        <v>69</v>
      </c>
      <c r="AY214" s="229" t="s">
        <v>133</v>
      </c>
    </row>
    <row r="215" s="13" customFormat="1">
      <c r="A215" s="13"/>
      <c r="B215" s="218"/>
      <c r="C215" s="219"/>
      <c r="D215" s="220" t="s">
        <v>142</v>
      </c>
      <c r="E215" s="221" t="s">
        <v>19</v>
      </c>
      <c r="F215" s="222" t="s">
        <v>1343</v>
      </c>
      <c r="G215" s="219"/>
      <c r="H215" s="223">
        <v>10</v>
      </c>
      <c r="I215" s="224"/>
      <c r="J215" s="219"/>
      <c r="K215" s="219"/>
      <c r="L215" s="225"/>
      <c r="M215" s="226"/>
      <c r="N215" s="227"/>
      <c r="O215" s="227"/>
      <c r="P215" s="227"/>
      <c r="Q215" s="227"/>
      <c r="R215" s="227"/>
      <c r="S215" s="227"/>
      <c r="T215" s="228"/>
      <c r="U215" s="13"/>
      <c r="V215" s="13"/>
      <c r="W215" s="13"/>
      <c r="X215" s="13"/>
      <c r="Y215" s="13"/>
      <c r="Z215" s="13"/>
      <c r="AA215" s="13"/>
      <c r="AB215" s="13"/>
      <c r="AC215" s="13"/>
      <c r="AD215" s="13"/>
      <c r="AE215" s="13"/>
      <c r="AT215" s="229" t="s">
        <v>142</v>
      </c>
      <c r="AU215" s="229" t="s">
        <v>79</v>
      </c>
      <c r="AV215" s="13" t="s">
        <v>79</v>
      </c>
      <c r="AW215" s="13" t="s">
        <v>31</v>
      </c>
      <c r="AX215" s="13" t="s">
        <v>69</v>
      </c>
      <c r="AY215" s="229" t="s">
        <v>133</v>
      </c>
    </row>
    <row r="216" s="13" customFormat="1">
      <c r="A216" s="13"/>
      <c r="B216" s="218"/>
      <c r="C216" s="219"/>
      <c r="D216" s="220" t="s">
        <v>142</v>
      </c>
      <c r="E216" s="221" t="s">
        <v>19</v>
      </c>
      <c r="F216" s="222" t="s">
        <v>1344</v>
      </c>
      <c r="G216" s="219"/>
      <c r="H216" s="223">
        <v>1</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142</v>
      </c>
      <c r="AU216" s="229" t="s">
        <v>79</v>
      </c>
      <c r="AV216" s="13" t="s">
        <v>79</v>
      </c>
      <c r="AW216" s="13" t="s">
        <v>31</v>
      </c>
      <c r="AX216" s="13" t="s">
        <v>69</v>
      </c>
      <c r="AY216" s="229" t="s">
        <v>133</v>
      </c>
    </row>
    <row r="217" s="13" customFormat="1">
      <c r="A217" s="13"/>
      <c r="B217" s="218"/>
      <c r="C217" s="219"/>
      <c r="D217" s="220" t="s">
        <v>142</v>
      </c>
      <c r="E217" s="221" t="s">
        <v>19</v>
      </c>
      <c r="F217" s="222" t="s">
        <v>1345</v>
      </c>
      <c r="G217" s="219"/>
      <c r="H217" s="223">
        <v>4</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142</v>
      </c>
      <c r="AU217" s="229" t="s">
        <v>79</v>
      </c>
      <c r="AV217" s="13" t="s">
        <v>79</v>
      </c>
      <c r="AW217" s="13" t="s">
        <v>31</v>
      </c>
      <c r="AX217" s="13" t="s">
        <v>69</v>
      </c>
      <c r="AY217" s="229" t="s">
        <v>133</v>
      </c>
    </row>
    <row r="218" s="13" customFormat="1">
      <c r="A218" s="13"/>
      <c r="B218" s="218"/>
      <c r="C218" s="219"/>
      <c r="D218" s="220" t="s">
        <v>142</v>
      </c>
      <c r="E218" s="221" t="s">
        <v>19</v>
      </c>
      <c r="F218" s="222" t="s">
        <v>1346</v>
      </c>
      <c r="G218" s="219"/>
      <c r="H218" s="223">
        <v>1</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142</v>
      </c>
      <c r="AU218" s="229" t="s">
        <v>79</v>
      </c>
      <c r="AV218" s="13" t="s">
        <v>79</v>
      </c>
      <c r="AW218" s="13" t="s">
        <v>31</v>
      </c>
      <c r="AX218" s="13" t="s">
        <v>69</v>
      </c>
      <c r="AY218" s="229" t="s">
        <v>133</v>
      </c>
    </row>
    <row r="219" s="13" customFormat="1">
      <c r="A219" s="13"/>
      <c r="B219" s="218"/>
      <c r="C219" s="219"/>
      <c r="D219" s="220" t="s">
        <v>142</v>
      </c>
      <c r="E219" s="221" t="s">
        <v>19</v>
      </c>
      <c r="F219" s="222" t="s">
        <v>1347</v>
      </c>
      <c r="G219" s="219"/>
      <c r="H219" s="223">
        <v>2</v>
      </c>
      <c r="I219" s="224"/>
      <c r="J219" s="219"/>
      <c r="K219" s="219"/>
      <c r="L219" s="225"/>
      <c r="M219" s="226"/>
      <c r="N219" s="227"/>
      <c r="O219" s="227"/>
      <c r="P219" s="227"/>
      <c r="Q219" s="227"/>
      <c r="R219" s="227"/>
      <c r="S219" s="227"/>
      <c r="T219" s="228"/>
      <c r="U219" s="13"/>
      <c r="V219" s="13"/>
      <c r="W219" s="13"/>
      <c r="X219" s="13"/>
      <c r="Y219" s="13"/>
      <c r="Z219" s="13"/>
      <c r="AA219" s="13"/>
      <c r="AB219" s="13"/>
      <c r="AC219" s="13"/>
      <c r="AD219" s="13"/>
      <c r="AE219" s="13"/>
      <c r="AT219" s="229" t="s">
        <v>142</v>
      </c>
      <c r="AU219" s="229" t="s">
        <v>79</v>
      </c>
      <c r="AV219" s="13" t="s">
        <v>79</v>
      </c>
      <c r="AW219" s="13" t="s">
        <v>31</v>
      </c>
      <c r="AX219" s="13" t="s">
        <v>69</v>
      </c>
      <c r="AY219" s="229" t="s">
        <v>133</v>
      </c>
    </row>
    <row r="220" s="13" customFormat="1">
      <c r="A220" s="13"/>
      <c r="B220" s="218"/>
      <c r="C220" s="219"/>
      <c r="D220" s="220" t="s">
        <v>142</v>
      </c>
      <c r="E220" s="221" t="s">
        <v>19</v>
      </c>
      <c r="F220" s="222" t="s">
        <v>1348</v>
      </c>
      <c r="G220" s="219"/>
      <c r="H220" s="223">
        <v>1</v>
      </c>
      <c r="I220" s="224"/>
      <c r="J220" s="219"/>
      <c r="K220" s="219"/>
      <c r="L220" s="225"/>
      <c r="M220" s="226"/>
      <c r="N220" s="227"/>
      <c r="O220" s="227"/>
      <c r="P220" s="227"/>
      <c r="Q220" s="227"/>
      <c r="R220" s="227"/>
      <c r="S220" s="227"/>
      <c r="T220" s="228"/>
      <c r="U220" s="13"/>
      <c r="V220" s="13"/>
      <c r="W220" s="13"/>
      <c r="X220" s="13"/>
      <c r="Y220" s="13"/>
      <c r="Z220" s="13"/>
      <c r="AA220" s="13"/>
      <c r="AB220" s="13"/>
      <c r="AC220" s="13"/>
      <c r="AD220" s="13"/>
      <c r="AE220" s="13"/>
      <c r="AT220" s="229" t="s">
        <v>142</v>
      </c>
      <c r="AU220" s="229" t="s">
        <v>79</v>
      </c>
      <c r="AV220" s="13" t="s">
        <v>79</v>
      </c>
      <c r="AW220" s="13" t="s">
        <v>31</v>
      </c>
      <c r="AX220" s="13" t="s">
        <v>69</v>
      </c>
      <c r="AY220" s="229" t="s">
        <v>133</v>
      </c>
    </row>
    <row r="221" s="14" customFormat="1">
      <c r="A221" s="14"/>
      <c r="B221" s="230"/>
      <c r="C221" s="231"/>
      <c r="D221" s="220" t="s">
        <v>142</v>
      </c>
      <c r="E221" s="232" t="s">
        <v>19</v>
      </c>
      <c r="F221" s="233" t="s">
        <v>144</v>
      </c>
      <c r="G221" s="231"/>
      <c r="H221" s="234">
        <v>20</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142</v>
      </c>
      <c r="AU221" s="240" t="s">
        <v>79</v>
      </c>
      <c r="AV221" s="14" t="s">
        <v>140</v>
      </c>
      <c r="AW221" s="14" t="s">
        <v>31</v>
      </c>
      <c r="AX221" s="14" t="s">
        <v>77</v>
      </c>
      <c r="AY221" s="240" t="s">
        <v>133</v>
      </c>
    </row>
    <row r="222" s="2" customFormat="1" ht="24.15" customHeight="1">
      <c r="A222" s="39"/>
      <c r="B222" s="40"/>
      <c r="C222" s="205" t="s">
        <v>291</v>
      </c>
      <c r="D222" s="205" t="s">
        <v>135</v>
      </c>
      <c r="E222" s="206" t="s">
        <v>1257</v>
      </c>
      <c r="F222" s="207" t="s">
        <v>1258</v>
      </c>
      <c r="G222" s="208" t="s">
        <v>279</v>
      </c>
      <c r="H222" s="209">
        <v>20</v>
      </c>
      <c r="I222" s="210"/>
      <c r="J222" s="211">
        <f>ROUND(I222*H222,2)</f>
        <v>0</v>
      </c>
      <c r="K222" s="207" t="s">
        <v>139</v>
      </c>
      <c r="L222" s="45"/>
      <c r="M222" s="212" t="s">
        <v>19</v>
      </c>
      <c r="N222" s="213" t="s">
        <v>40</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140</v>
      </c>
      <c r="AT222" s="216" t="s">
        <v>135</v>
      </c>
      <c r="AU222" s="216" t="s">
        <v>79</v>
      </c>
      <c r="AY222" s="18" t="s">
        <v>133</v>
      </c>
      <c r="BE222" s="217">
        <f>IF(N222="základní",J222,0)</f>
        <v>0</v>
      </c>
      <c r="BF222" s="217">
        <f>IF(N222="snížená",J222,0)</f>
        <v>0</v>
      </c>
      <c r="BG222" s="217">
        <f>IF(N222="zákl. přenesená",J222,0)</f>
        <v>0</v>
      </c>
      <c r="BH222" s="217">
        <f>IF(N222="sníž. přenesená",J222,0)</f>
        <v>0</v>
      </c>
      <c r="BI222" s="217">
        <f>IF(N222="nulová",J222,0)</f>
        <v>0</v>
      </c>
      <c r="BJ222" s="18" t="s">
        <v>77</v>
      </c>
      <c r="BK222" s="217">
        <f>ROUND(I222*H222,2)</f>
        <v>0</v>
      </c>
      <c r="BL222" s="18" t="s">
        <v>140</v>
      </c>
      <c r="BM222" s="216" t="s">
        <v>1349</v>
      </c>
    </row>
    <row r="223" s="15" customFormat="1">
      <c r="A223" s="15"/>
      <c r="B223" s="265"/>
      <c r="C223" s="266"/>
      <c r="D223" s="220" t="s">
        <v>142</v>
      </c>
      <c r="E223" s="267" t="s">
        <v>19</v>
      </c>
      <c r="F223" s="268" t="s">
        <v>1341</v>
      </c>
      <c r="G223" s="266"/>
      <c r="H223" s="267" t="s">
        <v>19</v>
      </c>
      <c r="I223" s="269"/>
      <c r="J223" s="266"/>
      <c r="K223" s="266"/>
      <c r="L223" s="270"/>
      <c r="M223" s="271"/>
      <c r="N223" s="272"/>
      <c r="O223" s="272"/>
      <c r="P223" s="272"/>
      <c r="Q223" s="272"/>
      <c r="R223" s="272"/>
      <c r="S223" s="272"/>
      <c r="T223" s="273"/>
      <c r="U223" s="15"/>
      <c r="V223" s="15"/>
      <c r="W223" s="15"/>
      <c r="X223" s="15"/>
      <c r="Y223" s="15"/>
      <c r="Z223" s="15"/>
      <c r="AA223" s="15"/>
      <c r="AB223" s="15"/>
      <c r="AC223" s="15"/>
      <c r="AD223" s="15"/>
      <c r="AE223" s="15"/>
      <c r="AT223" s="274" t="s">
        <v>142</v>
      </c>
      <c r="AU223" s="274" t="s">
        <v>79</v>
      </c>
      <c r="AV223" s="15" t="s">
        <v>77</v>
      </c>
      <c r="AW223" s="15" t="s">
        <v>31</v>
      </c>
      <c r="AX223" s="15" t="s">
        <v>69</v>
      </c>
      <c r="AY223" s="274" t="s">
        <v>133</v>
      </c>
    </row>
    <row r="224" s="13" customFormat="1">
      <c r="A224" s="13"/>
      <c r="B224" s="218"/>
      <c r="C224" s="219"/>
      <c r="D224" s="220" t="s">
        <v>142</v>
      </c>
      <c r="E224" s="221" t="s">
        <v>19</v>
      </c>
      <c r="F224" s="222" t="s">
        <v>1342</v>
      </c>
      <c r="G224" s="219"/>
      <c r="H224" s="223">
        <v>1</v>
      </c>
      <c r="I224" s="224"/>
      <c r="J224" s="219"/>
      <c r="K224" s="219"/>
      <c r="L224" s="225"/>
      <c r="M224" s="226"/>
      <c r="N224" s="227"/>
      <c r="O224" s="227"/>
      <c r="P224" s="227"/>
      <c r="Q224" s="227"/>
      <c r="R224" s="227"/>
      <c r="S224" s="227"/>
      <c r="T224" s="228"/>
      <c r="U224" s="13"/>
      <c r="V224" s="13"/>
      <c r="W224" s="13"/>
      <c r="X224" s="13"/>
      <c r="Y224" s="13"/>
      <c r="Z224" s="13"/>
      <c r="AA224" s="13"/>
      <c r="AB224" s="13"/>
      <c r="AC224" s="13"/>
      <c r="AD224" s="13"/>
      <c r="AE224" s="13"/>
      <c r="AT224" s="229" t="s">
        <v>142</v>
      </c>
      <c r="AU224" s="229" t="s">
        <v>79</v>
      </c>
      <c r="AV224" s="13" t="s">
        <v>79</v>
      </c>
      <c r="AW224" s="13" t="s">
        <v>31</v>
      </c>
      <c r="AX224" s="13" t="s">
        <v>69</v>
      </c>
      <c r="AY224" s="229" t="s">
        <v>133</v>
      </c>
    </row>
    <row r="225" s="13" customFormat="1">
      <c r="A225" s="13"/>
      <c r="B225" s="218"/>
      <c r="C225" s="219"/>
      <c r="D225" s="220" t="s">
        <v>142</v>
      </c>
      <c r="E225" s="221" t="s">
        <v>19</v>
      </c>
      <c r="F225" s="222" t="s">
        <v>1343</v>
      </c>
      <c r="G225" s="219"/>
      <c r="H225" s="223">
        <v>10</v>
      </c>
      <c r="I225" s="224"/>
      <c r="J225" s="219"/>
      <c r="K225" s="219"/>
      <c r="L225" s="225"/>
      <c r="M225" s="226"/>
      <c r="N225" s="227"/>
      <c r="O225" s="227"/>
      <c r="P225" s="227"/>
      <c r="Q225" s="227"/>
      <c r="R225" s="227"/>
      <c r="S225" s="227"/>
      <c r="T225" s="228"/>
      <c r="U225" s="13"/>
      <c r="V225" s="13"/>
      <c r="W225" s="13"/>
      <c r="X225" s="13"/>
      <c r="Y225" s="13"/>
      <c r="Z225" s="13"/>
      <c r="AA225" s="13"/>
      <c r="AB225" s="13"/>
      <c r="AC225" s="13"/>
      <c r="AD225" s="13"/>
      <c r="AE225" s="13"/>
      <c r="AT225" s="229" t="s">
        <v>142</v>
      </c>
      <c r="AU225" s="229" t="s">
        <v>79</v>
      </c>
      <c r="AV225" s="13" t="s">
        <v>79</v>
      </c>
      <c r="AW225" s="13" t="s">
        <v>31</v>
      </c>
      <c r="AX225" s="13" t="s">
        <v>69</v>
      </c>
      <c r="AY225" s="229" t="s">
        <v>133</v>
      </c>
    </row>
    <row r="226" s="13" customFormat="1">
      <c r="A226" s="13"/>
      <c r="B226" s="218"/>
      <c r="C226" s="219"/>
      <c r="D226" s="220" t="s">
        <v>142</v>
      </c>
      <c r="E226" s="221" t="s">
        <v>19</v>
      </c>
      <c r="F226" s="222" t="s">
        <v>1344</v>
      </c>
      <c r="G226" s="219"/>
      <c r="H226" s="223">
        <v>1</v>
      </c>
      <c r="I226" s="224"/>
      <c r="J226" s="219"/>
      <c r="K226" s="219"/>
      <c r="L226" s="225"/>
      <c r="M226" s="226"/>
      <c r="N226" s="227"/>
      <c r="O226" s="227"/>
      <c r="P226" s="227"/>
      <c r="Q226" s="227"/>
      <c r="R226" s="227"/>
      <c r="S226" s="227"/>
      <c r="T226" s="228"/>
      <c r="U226" s="13"/>
      <c r="V226" s="13"/>
      <c r="W226" s="13"/>
      <c r="X226" s="13"/>
      <c r="Y226" s="13"/>
      <c r="Z226" s="13"/>
      <c r="AA226" s="13"/>
      <c r="AB226" s="13"/>
      <c r="AC226" s="13"/>
      <c r="AD226" s="13"/>
      <c r="AE226" s="13"/>
      <c r="AT226" s="229" t="s">
        <v>142</v>
      </c>
      <c r="AU226" s="229" t="s">
        <v>79</v>
      </c>
      <c r="AV226" s="13" t="s">
        <v>79</v>
      </c>
      <c r="AW226" s="13" t="s">
        <v>31</v>
      </c>
      <c r="AX226" s="13" t="s">
        <v>69</v>
      </c>
      <c r="AY226" s="229" t="s">
        <v>133</v>
      </c>
    </row>
    <row r="227" s="13" customFormat="1">
      <c r="A227" s="13"/>
      <c r="B227" s="218"/>
      <c r="C227" s="219"/>
      <c r="D227" s="220" t="s">
        <v>142</v>
      </c>
      <c r="E227" s="221" t="s">
        <v>19</v>
      </c>
      <c r="F227" s="222" t="s">
        <v>1345</v>
      </c>
      <c r="G227" s="219"/>
      <c r="H227" s="223">
        <v>4</v>
      </c>
      <c r="I227" s="224"/>
      <c r="J227" s="219"/>
      <c r="K227" s="219"/>
      <c r="L227" s="225"/>
      <c r="M227" s="226"/>
      <c r="N227" s="227"/>
      <c r="O227" s="227"/>
      <c r="P227" s="227"/>
      <c r="Q227" s="227"/>
      <c r="R227" s="227"/>
      <c r="S227" s="227"/>
      <c r="T227" s="228"/>
      <c r="U227" s="13"/>
      <c r="V227" s="13"/>
      <c r="W227" s="13"/>
      <c r="X227" s="13"/>
      <c r="Y227" s="13"/>
      <c r="Z227" s="13"/>
      <c r="AA227" s="13"/>
      <c r="AB227" s="13"/>
      <c r="AC227" s="13"/>
      <c r="AD227" s="13"/>
      <c r="AE227" s="13"/>
      <c r="AT227" s="229" t="s">
        <v>142</v>
      </c>
      <c r="AU227" s="229" t="s">
        <v>79</v>
      </c>
      <c r="AV227" s="13" t="s">
        <v>79</v>
      </c>
      <c r="AW227" s="13" t="s">
        <v>31</v>
      </c>
      <c r="AX227" s="13" t="s">
        <v>69</v>
      </c>
      <c r="AY227" s="229" t="s">
        <v>133</v>
      </c>
    </row>
    <row r="228" s="13" customFormat="1">
      <c r="A228" s="13"/>
      <c r="B228" s="218"/>
      <c r="C228" s="219"/>
      <c r="D228" s="220" t="s">
        <v>142</v>
      </c>
      <c r="E228" s="221" t="s">
        <v>19</v>
      </c>
      <c r="F228" s="222" t="s">
        <v>1346</v>
      </c>
      <c r="G228" s="219"/>
      <c r="H228" s="223">
        <v>1</v>
      </c>
      <c r="I228" s="224"/>
      <c r="J228" s="219"/>
      <c r="K228" s="219"/>
      <c r="L228" s="225"/>
      <c r="M228" s="226"/>
      <c r="N228" s="227"/>
      <c r="O228" s="227"/>
      <c r="P228" s="227"/>
      <c r="Q228" s="227"/>
      <c r="R228" s="227"/>
      <c r="S228" s="227"/>
      <c r="T228" s="228"/>
      <c r="U228" s="13"/>
      <c r="V228" s="13"/>
      <c r="W228" s="13"/>
      <c r="X228" s="13"/>
      <c r="Y228" s="13"/>
      <c r="Z228" s="13"/>
      <c r="AA228" s="13"/>
      <c r="AB228" s="13"/>
      <c r="AC228" s="13"/>
      <c r="AD228" s="13"/>
      <c r="AE228" s="13"/>
      <c r="AT228" s="229" t="s">
        <v>142</v>
      </c>
      <c r="AU228" s="229" t="s">
        <v>79</v>
      </c>
      <c r="AV228" s="13" t="s">
        <v>79</v>
      </c>
      <c r="AW228" s="13" t="s">
        <v>31</v>
      </c>
      <c r="AX228" s="13" t="s">
        <v>69</v>
      </c>
      <c r="AY228" s="229" t="s">
        <v>133</v>
      </c>
    </row>
    <row r="229" s="13" customFormat="1">
      <c r="A229" s="13"/>
      <c r="B229" s="218"/>
      <c r="C229" s="219"/>
      <c r="D229" s="220" t="s">
        <v>142</v>
      </c>
      <c r="E229" s="221" t="s">
        <v>19</v>
      </c>
      <c r="F229" s="222" t="s">
        <v>1347</v>
      </c>
      <c r="G229" s="219"/>
      <c r="H229" s="223">
        <v>2</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142</v>
      </c>
      <c r="AU229" s="229" t="s">
        <v>79</v>
      </c>
      <c r="AV229" s="13" t="s">
        <v>79</v>
      </c>
      <c r="AW229" s="13" t="s">
        <v>31</v>
      </c>
      <c r="AX229" s="13" t="s">
        <v>69</v>
      </c>
      <c r="AY229" s="229" t="s">
        <v>133</v>
      </c>
    </row>
    <row r="230" s="13" customFormat="1">
      <c r="A230" s="13"/>
      <c r="B230" s="218"/>
      <c r="C230" s="219"/>
      <c r="D230" s="220" t="s">
        <v>142</v>
      </c>
      <c r="E230" s="221" t="s">
        <v>19</v>
      </c>
      <c r="F230" s="222" t="s">
        <v>1348</v>
      </c>
      <c r="G230" s="219"/>
      <c r="H230" s="223">
        <v>1</v>
      </c>
      <c r="I230" s="224"/>
      <c r="J230" s="219"/>
      <c r="K230" s="219"/>
      <c r="L230" s="225"/>
      <c r="M230" s="226"/>
      <c r="N230" s="227"/>
      <c r="O230" s="227"/>
      <c r="P230" s="227"/>
      <c r="Q230" s="227"/>
      <c r="R230" s="227"/>
      <c r="S230" s="227"/>
      <c r="T230" s="228"/>
      <c r="U230" s="13"/>
      <c r="V230" s="13"/>
      <c r="W230" s="13"/>
      <c r="X230" s="13"/>
      <c r="Y230" s="13"/>
      <c r="Z230" s="13"/>
      <c r="AA230" s="13"/>
      <c r="AB230" s="13"/>
      <c r="AC230" s="13"/>
      <c r="AD230" s="13"/>
      <c r="AE230" s="13"/>
      <c r="AT230" s="229" t="s">
        <v>142</v>
      </c>
      <c r="AU230" s="229" t="s">
        <v>79</v>
      </c>
      <c r="AV230" s="13" t="s">
        <v>79</v>
      </c>
      <c r="AW230" s="13" t="s">
        <v>31</v>
      </c>
      <c r="AX230" s="13" t="s">
        <v>69</v>
      </c>
      <c r="AY230" s="229" t="s">
        <v>133</v>
      </c>
    </row>
    <row r="231" s="14" customFormat="1">
      <c r="A231" s="14"/>
      <c r="B231" s="230"/>
      <c r="C231" s="231"/>
      <c r="D231" s="220" t="s">
        <v>142</v>
      </c>
      <c r="E231" s="232" t="s">
        <v>19</v>
      </c>
      <c r="F231" s="233" t="s">
        <v>144</v>
      </c>
      <c r="G231" s="231"/>
      <c r="H231" s="234">
        <v>20</v>
      </c>
      <c r="I231" s="235"/>
      <c r="J231" s="231"/>
      <c r="K231" s="231"/>
      <c r="L231" s="236"/>
      <c r="M231" s="237"/>
      <c r="N231" s="238"/>
      <c r="O231" s="238"/>
      <c r="P231" s="238"/>
      <c r="Q231" s="238"/>
      <c r="R231" s="238"/>
      <c r="S231" s="238"/>
      <c r="T231" s="239"/>
      <c r="U231" s="14"/>
      <c r="V231" s="14"/>
      <c r="W231" s="14"/>
      <c r="X231" s="14"/>
      <c r="Y231" s="14"/>
      <c r="Z231" s="14"/>
      <c r="AA231" s="14"/>
      <c r="AB231" s="14"/>
      <c r="AC231" s="14"/>
      <c r="AD231" s="14"/>
      <c r="AE231" s="14"/>
      <c r="AT231" s="240" t="s">
        <v>142</v>
      </c>
      <c r="AU231" s="240" t="s">
        <v>79</v>
      </c>
      <c r="AV231" s="14" t="s">
        <v>140</v>
      </c>
      <c r="AW231" s="14" t="s">
        <v>31</v>
      </c>
      <c r="AX231" s="14" t="s">
        <v>77</v>
      </c>
      <c r="AY231" s="240" t="s">
        <v>133</v>
      </c>
    </row>
    <row r="232" s="2" customFormat="1" ht="24.15" customHeight="1">
      <c r="A232" s="39"/>
      <c r="B232" s="40"/>
      <c r="C232" s="205" t="s">
        <v>295</v>
      </c>
      <c r="D232" s="205" t="s">
        <v>135</v>
      </c>
      <c r="E232" s="206" t="s">
        <v>1264</v>
      </c>
      <c r="F232" s="207" t="s">
        <v>1265</v>
      </c>
      <c r="G232" s="208" t="s">
        <v>279</v>
      </c>
      <c r="H232" s="209">
        <v>1200</v>
      </c>
      <c r="I232" s="210"/>
      <c r="J232" s="211">
        <f>ROUND(I232*H232,2)</f>
        <v>0</v>
      </c>
      <c r="K232" s="207" t="s">
        <v>139</v>
      </c>
      <c r="L232" s="45"/>
      <c r="M232" s="212" t="s">
        <v>19</v>
      </c>
      <c r="N232" s="213" t="s">
        <v>40</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140</v>
      </c>
      <c r="AT232" s="216" t="s">
        <v>135</v>
      </c>
      <c r="AU232" s="216" t="s">
        <v>79</v>
      </c>
      <c r="AY232" s="18" t="s">
        <v>133</v>
      </c>
      <c r="BE232" s="217">
        <f>IF(N232="základní",J232,0)</f>
        <v>0</v>
      </c>
      <c r="BF232" s="217">
        <f>IF(N232="snížená",J232,0)</f>
        <v>0</v>
      </c>
      <c r="BG232" s="217">
        <f>IF(N232="zákl. přenesená",J232,0)</f>
        <v>0</v>
      </c>
      <c r="BH232" s="217">
        <f>IF(N232="sníž. přenesená",J232,0)</f>
        <v>0</v>
      </c>
      <c r="BI232" s="217">
        <f>IF(N232="nulová",J232,0)</f>
        <v>0</v>
      </c>
      <c r="BJ232" s="18" t="s">
        <v>77</v>
      </c>
      <c r="BK232" s="217">
        <f>ROUND(I232*H232,2)</f>
        <v>0</v>
      </c>
      <c r="BL232" s="18" t="s">
        <v>140</v>
      </c>
      <c r="BM232" s="216" t="s">
        <v>1350</v>
      </c>
    </row>
    <row r="233" s="15" customFormat="1">
      <c r="A233" s="15"/>
      <c r="B233" s="265"/>
      <c r="C233" s="266"/>
      <c r="D233" s="220" t="s">
        <v>142</v>
      </c>
      <c r="E233" s="267" t="s">
        <v>19</v>
      </c>
      <c r="F233" s="268" t="s">
        <v>1341</v>
      </c>
      <c r="G233" s="266"/>
      <c r="H233" s="267" t="s">
        <v>19</v>
      </c>
      <c r="I233" s="269"/>
      <c r="J233" s="266"/>
      <c r="K233" s="266"/>
      <c r="L233" s="270"/>
      <c r="M233" s="271"/>
      <c r="N233" s="272"/>
      <c r="O233" s="272"/>
      <c r="P233" s="272"/>
      <c r="Q233" s="272"/>
      <c r="R233" s="272"/>
      <c r="S233" s="272"/>
      <c r="T233" s="273"/>
      <c r="U233" s="15"/>
      <c r="V233" s="15"/>
      <c r="W233" s="15"/>
      <c r="X233" s="15"/>
      <c r="Y233" s="15"/>
      <c r="Z233" s="15"/>
      <c r="AA233" s="15"/>
      <c r="AB233" s="15"/>
      <c r="AC233" s="15"/>
      <c r="AD233" s="15"/>
      <c r="AE233" s="15"/>
      <c r="AT233" s="274" t="s">
        <v>142</v>
      </c>
      <c r="AU233" s="274" t="s">
        <v>79</v>
      </c>
      <c r="AV233" s="15" t="s">
        <v>77</v>
      </c>
      <c r="AW233" s="15" t="s">
        <v>31</v>
      </c>
      <c r="AX233" s="15" t="s">
        <v>69</v>
      </c>
      <c r="AY233" s="274" t="s">
        <v>133</v>
      </c>
    </row>
    <row r="234" s="13" customFormat="1">
      <c r="A234" s="13"/>
      <c r="B234" s="218"/>
      <c r="C234" s="219"/>
      <c r="D234" s="220" t="s">
        <v>142</v>
      </c>
      <c r="E234" s="221" t="s">
        <v>19</v>
      </c>
      <c r="F234" s="222" t="s">
        <v>1351</v>
      </c>
      <c r="G234" s="219"/>
      <c r="H234" s="223">
        <v>60</v>
      </c>
      <c r="I234" s="224"/>
      <c r="J234" s="219"/>
      <c r="K234" s="219"/>
      <c r="L234" s="225"/>
      <c r="M234" s="226"/>
      <c r="N234" s="227"/>
      <c r="O234" s="227"/>
      <c r="P234" s="227"/>
      <c r="Q234" s="227"/>
      <c r="R234" s="227"/>
      <c r="S234" s="227"/>
      <c r="T234" s="228"/>
      <c r="U234" s="13"/>
      <c r="V234" s="13"/>
      <c r="W234" s="13"/>
      <c r="X234" s="13"/>
      <c r="Y234" s="13"/>
      <c r="Z234" s="13"/>
      <c r="AA234" s="13"/>
      <c r="AB234" s="13"/>
      <c r="AC234" s="13"/>
      <c r="AD234" s="13"/>
      <c r="AE234" s="13"/>
      <c r="AT234" s="229" t="s">
        <v>142</v>
      </c>
      <c r="AU234" s="229" t="s">
        <v>79</v>
      </c>
      <c r="AV234" s="13" t="s">
        <v>79</v>
      </c>
      <c r="AW234" s="13" t="s">
        <v>31</v>
      </c>
      <c r="AX234" s="13" t="s">
        <v>69</v>
      </c>
      <c r="AY234" s="229" t="s">
        <v>133</v>
      </c>
    </row>
    <row r="235" s="13" customFormat="1">
      <c r="A235" s="13"/>
      <c r="B235" s="218"/>
      <c r="C235" s="219"/>
      <c r="D235" s="220" t="s">
        <v>142</v>
      </c>
      <c r="E235" s="221" t="s">
        <v>19</v>
      </c>
      <c r="F235" s="222" t="s">
        <v>1352</v>
      </c>
      <c r="G235" s="219"/>
      <c r="H235" s="223">
        <v>600</v>
      </c>
      <c r="I235" s="224"/>
      <c r="J235" s="219"/>
      <c r="K235" s="219"/>
      <c r="L235" s="225"/>
      <c r="M235" s="226"/>
      <c r="N235" s="227"/>
      <c r="O235" s="227"/>
      <c r="P235" s="227"/>
      <c r="Q235" s="227"/>
      <c r="R235" s="227"/>
      <c r="S235" s="227"/>
      <c r="T235" s="228"/>
      <c r="U235" s="13"/>
      <c r="V235" s="13"/>
      <c r="W235" s="13"/>
      <c r="X235" s="13"/>
      <c r="Y235" s="13"/>
      <c r="Z235" s="13"/>
      <c r="AA235" s="13"/>
      <c r="AB235" s="13"/>
      <c r="AC235" s="13"/>
      <c r="AD235" s="13"/>
      <c r="AE235" s="13"/>
      <c r="AT235" s="229" t="s">
        <v>142</v>
      </c>
      <c r="AU235" s="229" t="s">
        <v>79</v>
      </c>
      <c r="AV235" s="13" t="s">
        <v>79</v>
      </c>
      <c r="AW235" s="13" t="s">
        <v>31</v>
      </c>
      <c r="AX235" s="13" t="s">
        <v>69</v>
      </c>
      <c r="AY235" s="229" t="s">
        <v>133</v>
      </c>
    </row>
    <row r="236" s="13" customFormat="1">
      <c r="A236" s="13"/>
      <c r="B236" s="218"/>
      <c r="C236" s="219"/>
      <c r="D236" s="220" t="s">
        <v>142</v>
      </c>
      <c r="E236" s="221" t="s">
        <v>19</v>
      </c>
      <c r="F236" s="222" t="s">
        <v>1353</v>
      </c>
      <c r="G236" s="219"/>
      <c r="H236" s="223">
        <v>60</v>
      </c>
      <c r="I236" s="224"/>
      <c r="J236" s="219"/>
      <c r="K236" s="219"/>
      <c r="L236" s="225"/>
      <c r="M236" s="226"/>
      <c r="N236" s="227"/>
      <c r="O236" s="227"/>
      <c r="P236" s="227"/>
      <c r="Q236" s="227"/>
      <c r="R236" s="227"/>
      <c r="S236" s="227"/>
      <c r="T236" s="228"/>
      <c r="U236" s="13"/>
      <c r="V236" s="13"/>
      <c r="W236" s="13"/>
      <c r="X236" s="13"/>
      <c r="Y236" s="13"/>
      <c r="Z236" s="13"/>
      <c r="AA236" s="13"/>
      <c r="AB236" s="13"/>
      <c r="AC236" s="13"/>
      <c r="AD236" s="13"/>
      <c r="AE236" s="13"/>
      <c r="AT236" s="229" t="s">
        <v>142</v>
      </c>
      <c r="AU236" s="229" t="s">
        <v>79</v>
      </c>
      <c r="AV236" s="13" t="s">
        <v>79</v>
      </c>
      <c r="AW236" s="13" t="s">
        <v>31</v>
      </c>
      <c r="AX236" s="13" t="s">
        <v>69</v>
      </c>
      <c r="AY236" s="229" t="s">
        <v>133</v>
      </c>
    </row>
    <row r="237" s="13" customFormat="1">
      <c r="A237" s="13"/>
      <c r="B237" s="218"/>
      <c r="C237" s="219"/>
      <c r="D237" s="220" t="s">
        <v>142</v>
      </c>
      <c r="E237" s="221" t="s">
        <v>19</v>
      </c>
      <c r="F237" s="222" t="s">
        <v>1354</v>
      </c>
      <c r="G237" s="219"/>
      <c r="H237" s="223">
        <v>240</v>
      </c>
      <c r="I237" s="224"/>
      <c r="J237" s="219"/>
      <c r="K237" s="219"/>
      <c r="L237" s="225"/>
      <c r="M237" s="226"/>
      <c r="N237" s="227"/>
      <c r="O237" s="227"/>
      <c r="P237" s="227"/>
      <c r="Q237" s="227"/>
      <c r="R237" s="227"/>
      <c r="S237" s="227"/>
      <c r="T237" s="228"/>
      <c r="U237" s="13"/>
      <c r="V237" s="13"/>
      <c r="W237" s="13"/>
      <c r="X237" s="13"/>
      <c r="Y237" s="13"/>
      <c r="Z237" s="13"/>
      <c r="AA237" s="13"/>
      <c r="AB237" s="13"/>
      <c r="AC237" s="13"/>
      <c r="AD237" s="13"/>
      <c r="AE237" s="13"/>
      <c r="AT237" s="229" t="s">
        <v>142</v>
      </c>
      <c r="AU237" s="229" t="s">
        <v>79</v>
      </c>
      <c r="AV237" s="13" t="s">
        <v>79</v>
      </c>
      <c r="AW237" s="13" t="s">
        <v>31</v>
      </c>
      <c r="AX237" s="13" t="s">
        <v>69</v>
      </c>
      <c r="AY237" s="229" t="s">
        <v>133</v>
      </c>
    </row>
    <row r="238" s="13" customFormat="1">
      <c r="A238" s="13"/>
      <c r="B238" s="218"/>
      <c r="C238" s="219"/>
      <c r="D238" s="220" t="s">
        <v>142</v>
      </c>
      <c r="E238" s="221" t="s">
        <v>19</v>
      </c>
      <c r="F238" s="222" t="s">
        <v>1355</v>
      </c>
      <c r="G238" s="219"/>
      <c r="H238" s="223">
        <v>60</v>
      </c>
      <c r="I238" s="224"/>
      <c r="J238" s="219"/>
      <c r="K238" s="219"/>
      <c r="L238" s="225"/>
      <c r="M238" s="226"/>
      <c r="N238" s="227"/>
      <c r="O238" s="227"/>
      <c r="P238" s="227"/>
      <c r="Q238" s="227"/>
      <c r="R238" s="227"/>
      <c r="S238" s="227"/>
      <c r="T238" s="228"/>
      <c r="U238" s="13"/>
      <c r="V238" s="13"/>
      <c r="W238" s="13"/>
      <c r="X238" s="13"/>
      <c r="Y238" s="13"/>
      <c r="Z238" s="13"/>
      <c r="AA238" s="13"/>
      <c r="AB238" s="13"/>
      <c r="AC238" s="13"/>
      <c r="AD238" s="13"/>
      <c r="AE238" s="13"/>
      <c r="AT238" s="229" t="s">
        <v>142</v>
      </c>
      <c r="AU238" s="229" t="s">
        <v>79</v>
      </c>
      <c r="AV238" s="13" t="s">
        <v>79</v>
      </c>
      <c r="AW238" s="13" t="s">
        <v>31</v>
      </c>
      <c r="AX238" s="13" t="s">
        <v>69</v>
      </c>
      <c r="AY238" s="229" t="s">
        <v>133</v>
      </c>
    </row>
    <row r="239" s="13" customFormat="1">
      <c r="A239" s="13"/>
      <c r="B239" s="218"/>
      <c r="C239" s="219"/>
      <c r="D239" s="220" t="s">
        <v>142</v>
      </c>
      <c r="E239" s="221" t="s">
        <v>19</v>
      </c>
      <c r="F239" s="222" t="s">
        <v>1356</v>
      </c>
      <c r="G239" s="219"/>
      <c r="H239" s="223">
        <v>120</v>
      </c>
      <c r="I239" s="224"/>
      <c r="J239" s="219"/>
      <c r="K239" s="219"/>
      <c r="L239" s="225"/>
      <c r="M239" s="226"/>
      <c r="N239" s="227"/>
      <c r="O239" s="227"/>
      <c r="P239" s="227"/>
      <c r="Q239" s="227"/>
      <c r="R239" s="227"/>
      <c r="S239" s="227"/>
      <c r="T239" s="228"/>
      <c r="U239" s="13"/>
      <c r="V239" s="13"/>
      <c r="W239" s="13"/>
      <c r="X239" s="13"/>
      <c r="Y239" s="13"/>
      <c r="Z239" s="13"/>
      <c r="AA239" s="13"/>
      <c r="AB239" s="13"/>
      <c r="AC239" s="13"/>
      <c r="AD239" s="13"/>
      <c r="AE239" s="13"/>
      <c r="AT239" s="229" t="s">
        <v>142</v>
      </c>
      <c r="AU239" s="229" t="s">
        <v>79</v>
      </c>
      <c r="AV239" s="13" t="s">
        <v>79</v>
      </c>
      <c r="AW239" s="13" t="s">
        <v>31</v>
      </c>
      <c r="AX239" s="13" t="s">
        <v>69</v>
      </c>
      <c r="AY239" s="229" t="s">
        <v>133</v>
      </c>
    </row>
    <row r="240" s="13" customFormat="1">
      <c r="A240" s="13"/>
      <c r="B240" s="218"/>
      <c r="C240" s="219"/>
      <c r="D240" s="220" t="s">
        <v>142</v>
      </c>
      <c r="E240" s="221" t="s">
        <v>19</v>
      </c>
      <c r="F240" s="222" t="s">
        <v>1357</v>
      </c>
      <c r="G240" s="219"/>
      <c r="H240" s="223">
        <v>60</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142</v>
      </c>
      <c r="AU240" s="229" t="s">
        <v>79</v>
      </c>
      <c r="AV240" s="13" t="s">
        <v>79</v>
      </c>
      <c r="AW240" s="13" t="s">
        <v>31</v>
      </c>
      <c r="AX240" s="13" t="s">
        <v>69</v>
      </c>
      <c r="AY240" s="229" t="s">
        <v>133</v>
      </c>
    </row>
    <row r="241" s="14" customFormat="1">
      <c r="A241" s="14"/>
      <c r="B241" s="230"/>
      <c r="C241" s="231"/>
      <c r="D241" s="220" t="s">
        <v>142</v>
      </c>
      <c r="E241" s="232" t="s">
        <v>19</v>
      </c>
      <c r="F241" s="233" t="s">
        <v>144</v>
      </c>
      <c r="G241" s="231"/>
      <c r="H241" s="234">
        <v>1200</v>
      </c>
      <c r="I241" s="235"/>
      <c r="J241" s="231"/>
      <c r="K241" s="231"/>
      <c r="L241" s="236"/>
      <c r="M241" s="237"/>
      <c r="N241" s="238"/>
      <c r="O241" s="238"/>
      <c r="P241" s="238"/>
      <c r="Q241" s="238"/>
      <c r="R241" s="238"/>
      <c r="S241" s="238"/>
      <c r="T241" s="239"/>
      <c r="U241" s="14"/>
      <c r="V241" s="14"/>
      <c r="W241" s="14"/>
      <c r="X241" s="14"/>
      <c r="Y241" s="14"/>
      <c r="Z241" s="14"/>
      <c r="AA241" s="14"/>
      <c r="AB241" s="14"/>
      <c r="AC241" s="14"/>
      <c r="AD241" s="14"/>
      <c r="AE241" s="14"/>
      <c r="AT241" s="240" t="s">
        <v>142</v>
      </c>
      <c r="AU241" s="240" t="s">
        <v>79</v>
      </c>
      <c r="AV241" s="14" t="s">
        <v>140</v>
      </c>
      <c r="AW241" s="14" t="s">
        <v>31</v>
      </c>
      <c r="AX241" s="14" t="s">
        <v>77</v>
      </c>
      <c r="AY241" s="240" t="s">
        <v>133</v>
      </c>
    </row>
    <row r="242" s="2" customFormat="1" ht="24.15" customHeight="1">
      <c r="A242" s="39"/>
      <c r="B242" s="40"/>
      <c r="C242" s="205" t="s">
        <v>301</v>
      </c>
      <c r="D242" s="205" t="s">
        <v>135</v>
      </c>
      <c r="E242" s="206" t="s">
        <v>1268</v>
      </c>
      <c r="F242" s="207" t="s">
        <v>1269</v>
      </c>
      <c r="G242" s="208" t="s">
        <v>279</v>
      </c>
      <c r="H242" s="209">
        <v>1200</v>
      </c>
      <c r="I242" s="210"/>
      <c r="J242" s="211">
        <f>ROUND(I242*H242,2)</f>
        <v>0</v>
      </c>
      <c r="K242" s="207" t="s">
        <v>139</v>
      </c>
      <c r="L242" s="45"/>
      <c r="M242" s="212" t="s">
        <v>19</v>
      </c>
      <c r="N242" s="213"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140</v>
      </c>
      <c r="AT242" s="216" t="s">
        <v>135</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140</v>
      </c>
      <c r="BM242" s="216" t="s">
        <v>1358</v>
      </c>
    </row>
    <row r="243" s="15" customFormat="1">
      <c r="A243" s="15"/>
      <c r="B243" s="265"/>
      <c r="C243" s="266"/>
      <c r="D243" s="220" t="s">
        <v>142</v>
      </c>
      <c r="E243" s="267" t="s">
        <v>19</v>
      </c>
      <c r="F243" s="268" t="s">
        <v>1341</v>
      </c>
      <c r="G243" s="266"/>
      <c r="H243" s="267" t="s">
        <v>19</v>
      </c>
      <c r="I243" s="269"/>
      <c r="J243" s="266"/>
      <c r="K243" s="266"/>
      <c r="L243" s="270"/>
      <c r="M243" s="271"/>
      <c r="N243" s="272"/>
      <c r="O243" s="272"/>
      <c r="P243" s="272"/>
      <c r="Q243" s="272"/>
      <c r="R243" s="272"/>
      <c r="S243" s="272"/>
      <c r="T243" s="273"/>
      <c r="U243" s="15"/>
      <c r="V243" s="15"/>
      <c r="W243" s="15"/>
      <c r="X243" s="15"/>
      <c r="Y243" s="15"/>
      <c r="Z243" s="15"/>
      <c r="AA243" s="15"/>
      <c r="AB243" s="15"/>
      <c r="AC243" s="15"/>
      <c r="AD243" s="15"/>
      <c r="AE243" s="15"/>
      <c r="AT243" s="274" t="s">
        <v>142</v>
      </c>
      <c r="AU243" s="274" t="s">
        <v>79</v>
      </c>
      <c r="AV243" s="15" t="s">
        <v>77</v>
      </c>
      <c r="AW243" s="15" t="s">
        <v>31</v>
      </c>
      <c r="AX243" s="15" t="s">
        <v>69</v>
      </c>
      <c r="AY243" s="274" t="s">
        <v>133</v>
      </c>
    </row>
    <row r="244" s="13" customFormat="1">
      <c r="A244" s="13"/>
      <c r="B244" s="218"/>
      <c r="C244" s="219"/>
      <c r="D244" s="220" t="s">
        <v>142</v>
      </c>
      <c r="E244" s="221" t="s">
        <v>19</v>
      </c>
      <c r="F244" s="222" t="s">
        <v>1351</v>
      </c>
      <c r="G244" s="219"/>
      <c r="H244" s="223">
        <v>60</v>
      </c>
      <c r="I244" s="224"/>
      <c r="J244" s="219"/>
      <c r="K244" s="219"/>
      <c r="L244" s="225"/>
      <c r="M244" s="226"/>
      <c r="N244" s="227"/>
      <c r="O244" s="227"/>
      <c r="P244" s="227"/>
      <c r="Q244" s="227"/>
      <c r="R244" s="227"/>
      <c r="S244" s="227"/>
      <c r="T244" s="228"/>
      <c r="U244" s="13"/>
      <c r="V244" s="13"/>
      <c r="W244" s="13"/>
      <c r="X244" s="13"/>
      <c r="Y244" s="13"/>
      <c r="Z244" s="13"/>
      <c r="AA244" s="13"/>
      <c r="AB244" s="13"/>
      <c r="AC244" s="13"/>
      <c r="AD244" s="13"/>
      <c r="AE244" s="13"/>
      <c r="AT244" s="229" t="s">
        <v>142</v>
      </c>
      <c r="AU244" s="229" t="s">
        <v>79</v>
      </c>
      <c r="AV244" s="13" t="s">
        <v>79</v>
      </c>
      <c r="AW244" s="13" t="s">
        <v>31</v>
      </c>
      <c r="AX244" s="13" t="s">
        <v>69</v>
      </c>
      <c r="AY244" s="229" t="s">
        <v>133</v>
      </c>
    </row>
    <row r="245" s="13" customFormat="1">
      <c r="A245" s="13"/>
      <c r="B245" s="218"/>
      <c r="C245" s="219"/>
      <c r="D245" s="220" t="s">
        <v>142</v>
      </c>
      <c r="E245" s="221" t="s">
        <v>19</v>
      </c>
      <c r="F245" s="222" t="s">
        <v>1352</v>
      </c>
      <c r="G245" s="219"/>
      <c r="H245" s="223">
        <v>600</v>
      </c>
      <c r="I245" s="224"/>
      <c r="J245" s="219"/>
      <c r="K245" s="219"/>
      <c r="L245" s="225"/>
      <c r="M245" s="226"/>
      <c r="N245" s="227"/>
      <c r="O245" s="227"/>
      <c r="P245" s="227"/>
      <c r="Q245" s="227"/>
      <c r="R245" s="227"/>
      <c r="S245" s="227"/>
      <c r="T245" s="228"/>
      <c r="U245" s="13"/>
      <c r="V245" s="13"/>
      <c r="W245" s="13"/>
      <c r="X245" s="13"/>
      <c r="Y245" s="13"/>
      <c r="Z245" s="13"/>
      <c r="AA245" s="13"/>
      <c r="AB245" s="13"/>
      <c r="AC245" s="13"/>
      <c r="AD245" s="13"/>
      <c r="AE245" s="13"/>
      <c r="AT245" s="229" t="s">
        <v>142</v>
      </c>
      <c r="AU245" s="229" t="s">
        <v>79</v>
      </c>
      <c r="AV245" s="13" t="s">
        <v>79</v>
      </c>
      <c r="AW245" s="13" t="s">
        <v>31</v>
      </c>
      <c r="AX245" s="13" t="s">
        <v>69</v>
      </c>
      <c r="AY245" s="229" t="s">
        <v>133</v>
      </c>
    </row>
    <row r="246" s="13" customFormat="1">
      <c r="A246" s="13"/>
      <c r="B246" s="218"/>
      <c r="C246" s="219"/>
      <c r="D246" s="220" t="s">
        <v>142</v>
      </c>
      <c r="E246" s="221" t="s">
        <v>19</v>
      </c>
      <c r="F246" s="222" t="s">
        <v>1353</v>
      </c>
      <c r="G246" s="219"/>
      <c r="H246" s="223">
        <v>60</v>
      </c>
      <c r="I246" s="224"/>
      <c r="J246" s="219"/>
      <c r="K246" s="219"/>
      <c r="L246" s="225"/>
      <c r="M246" s="226"/>
      <c r="N246" s="227"/>
      <c r="O246" s="227"/>
      <c r="P246" s="227"/>
      <c r="Q246" s="227"/>
      <c r="R246" s="227"/>
      <c r="S246" s="227"/>
      <c r="T246" s="228"/>
      <c r="U246" s="13"/>
      <c r="V246" s="13"/>
      <c r="W246" s="13"/>
      <c r="X246" s="13"/>
      <c r="Y246" s="13"/>
      <c r="Z246" s="13"/>
      <c r="AA246" s="13"/>
      <c r="AB246" s="13"/>
      <c r="AC246" s="13"/>
      <c r="AD246" s="13"/>
      <c r="AE246" s="13"/>
      <c r="AT246" s="229" t="s">
        <v>142</v>
      </c>
      <c r="AU246" s="229" t="s">
        <v>79</v>
      </c>
      <c r="AV246" s="13" t="s">
        <v>79</v>
      </c>
      <c r="AW246" s="13" t="s">
        <v>31</v>
      </c>
      <c r="AX246" s="13" t="s">
        <v>69</v>
      </c>
      <c r="AY246" s="229" t="s">
        <v>133</v>
      </c>
    </row>
    <row r="247" s="13" customFormat="1">
      <c r="A247" s="13"/>
      <c r="B247" s="218"/>
      <c r="C247" s="219"/>
      <c r="D247" s="220" t="s">
        <v>142</v>
      </c>
      <c r="E247" s="221" t="s">
        <v>19</v>
      </c>
      <c r="F247" s="222" t="s">
        <v>1354</v>
      </c>
      <c r="G247" s="219"/>
      <c r="H247" s="223">
        <v>240</v>
      </c>
      <c r="I247" s="224"/>
      <c r="J247" s="219"/>
      <c r="K247" s="219"/>
      <c r="L247" s="225"/>
      <c r="M247" s="226"/>
      <c r="N247" s="227"/>
      <c r="O247" s="227"/>
      <c r="P247" s="227"/>
      <c r="Q247" s="227"/>
      <c r="R247" s="227"/>
      <c r="S247" s="227"/>
      <c r="T247" s="228"/>
      <c r="U247" s="13"/>
      <c r="V247" s="13"/>
      <c r="W247" s="13"/>
      <c r="X247" s="13"/>
      <c r="Y247" s="13"/>
      <c r="Z247" s="13"/>
      <c r="AA247" s="13"/>
      <c r="AB247" s="13"/>
      <c r="AC247" s="13"/>
      <c r="AD247" s="13"/>
      <c r="AE247" s="13"/>
      <c r="AT247" s="229" t="s">
        <v>142</v>
      </c>
      <c r="AU247" s="229" t="s">
        <v>79</v>
      </c>
      <c r="AV247" s="13" t="s">
        <v>79</v>
      </c>
      <c r="AW247" s="13" t="s">
        <v>31</v>
      </c>
      <c r="AX247" s="13" t="s">
        <v>69</v>
      </c>
      <c r="AY247" s="229" t="s">
        <v>133</v>
      </c>
    </row>
    <row r="248" s="13" customFormat="1">
      <c r="A248" s="13"/>
      <c r="B248" s="218"/>
      <c r="C248" s="219"/>
      <c r="D248" s="220" t="s">
        <v>142</v>
      </c>
      <c r="E248" s="221" t="s">
        <v>19</v>
      </c>
      <c r="F248" s="222" t="s">
        <v>1355</v>
      </c>
      <c r="G248" s="219"/>
      <c r="H248" s="223">
        <v>60</v>
      </c>
      <c r="I248" s="224"/>
      <c r="J248" s="219"/>
      <c r="K248" s="219"/>
      <c r="L248" s="225"/>
      <c r="M248" s="226"/>
      <c r="N248" s="227"/>
      <c r="O248" s="227"/>
      <c r="P248" s="227"/>
      <c r="Q248" s="227"/>
      <c r="R248" s="227"/>
      <c r="S248" s="227"/>
      <c r="T248" s="228"/>
      <c r="U248" s="13"/>
      <c r="V248" s="13"/>
      <c r="W248" s="13"/>
      <c r="X248" s="13"/>
      <c r="Y248" s="13"/>
      <c r="Z248" s="13"/>
      <c r="AA248" s="13"/>
      <c r="AB248" s="13"/>
      <c r="AC248" s="13"/>
      <c r="AD248" s="13"/>
      <c r="AE248" s="13"/>
      <c r="AT248" s="229" t="s">
        <v>142</v>
      </c>
      <c r="AU248" s="229" t="s">
        <v>79</v>
      </c>
      <c r="AV248" s="13" t="s">
        <v>79</v>
      </c>
      <c r="AW248" s="13" t="s">
        <v>31</v>
      </c>
      <c r="AX248" s="13" t="s">
        <v>69</v>
      </c>
      <c r="AY248" s="229" t="s">
        <v>133</v>
      </c>
    </row>
    <row r="249" s="13" customFormat="1">
      <c r="A249" s="13"/>
      <c r="B249" s="218"/>
      <c r="C249" s="219"/>
      <c r="D249" s="220" t="s">
        <v>142</v>
      </c>
      <c r="E249" s="221" t="s">
        <v>19</v>
      </c>
      <c r="F249" s="222" t="s">
        <v>1356</v>
      </c>
      <c r="G249" s="219"/>
      <c r="H249" s="223">
        <v>120</v>
      </c>
      <c r="I249" s="224"/>
      <c r="J249" s="219"/>
      <c r="K249" s="219"/>
      <c r="L249" s="225"/>
      <c r="M249" s="226"/>
      <c r="N249" s="227"/>
      <c r="O249" s="227"/>
      <c r="P249" s="227"/>
      <c r="Q249" s="227"/>
      <c r="R249" s="227"/>
      <c r="S249" s="227"/>
      <c r="T249" s="228"/>
      <c r="U249" s="13"/>
      <c r="V249" s="13"/>
      <c r="W249" s="13"/>
      <c r="X249" s="13"/>
      <c r="Y249" s="13"/>
      <c r="Z249" s="13"/>
      <c r="AA249" s="13"/>
      <c r="AB249" s="13"/>
      <c r="AC249" s="13"/>
      <c r="AD249" s="13"/>
      <c r="AE249" s="13"/>
      <c r="AT249" s="229" t="s">
        <v>142</v>
      </c>
      <c r="AU249" s="229" t="s">
        <v>79</v>
      </c>
      <c r="AV249" s="13" t="s">
        <v>79</v>
      </c>
      <c r="AW249" s="13" t="s">
        <v>31</v>
      </c>
      <c r="AX249" s="13" t="s">
        <v>69</v>
      </c>
      <c r="AY249" s="229" t="s">
        <v>133</v>
      </c>
    </row>
    <row r="250" s="13" customFormat="1">
      <c r="A250" s="13"/>
      <c r="B250" s="218"/>
      <c r="C250" s="219"/>
      <c r="D250" s="220" t="s">
        <v>142</v>
      </c>
      <c r="E250" s="221" t="s">
        <v>19</v>
      </c>
      <c r="F250" s="222" t="s">
        <v>1357</v>
      </c>
      <c r="G250" s="219"/>
      <c r="H250" s="223">
        <v>60</v>
      </c>
      <c r="I250" s="224"/>
      <c r="J250" s="219"/>
      <c r="K250" s="219"/>
      <c r="L250" s="225"/>
      <c r="M250" s="226"/>
      <c r="N250" s="227"/>
      <c r="O250" s="227"/>
      <c r="P250" s="227"/>
      <c r="Q250" s="227"/>
      <c r="R250" s="227"/>
      <c r="S250" s="227"/>
      <c r="T250" s="228"/>
      <c r="U250" s="13"/>
      <c r="V250" s="13"/>
      <c r="W250" s="13"/>
      <c r="X250" s="13"/>
      <c r="Y250" s="13"/>
      <c r="Z250" s="13"/>
      <c r="AA250" s="13"/>
      <c r="AB250" s="13"/>
      <c r="AC250" s="13"/>
      <c r="AD250" s="13"/>
      <c r="AE250" s="13"/>
      <c r="AT250" s="229" t="s">
        <v>142</v>
      </c>
      <c r="AU250" s="229" t="s">
        <v>79</v>
      </c>
      <c r="AV250" s="13" t="s">
        <v>79</v>
      </c>
      <c r="AW250" s="13" t="s">
        <v>31</v>
      </c>
      <c r="AX250" s="13" t="s">
        <v>69</v>
      </c>
      <c r="AY250" s="229" t="s">
        <v>133</v>
      </c>
    </row>
    <row r="251" s="14" customFormat="1">
      <c r="A251" s="14"/>
      <c r="B251" s="230"/>
      <c r="C251" s="231"/>
      <c r="D251" s="220" t="s">
        <v>142</v>
      </c>
      <c r="E251" s="232" t="s">
        <v>19</v>
      </c>
      <c r="F251" s="233" t="s">
        <v>144</v>
      </c>
      <c r="G251" s="231"/>
      <c r="H251" s="234">
        <v>1200</v>
      </c>
      <c r="I251" s="235"/>
      <c r="J251" s="231"/>
      <c r="K251" s="231"/>
      <c r="L251" s="236"/>
      <c r="M251" s="237"/>
      <c r="N251" s="238"/>
      <c r="O251" s="238"/>
      <c r="P251" s="238"/>
      <c r="Q251" s="238"/>
      <c r="R251" s="238"/>
      <c r="S251" s="238"/>
      <c r="T251" s="239"/>
      <c r="U251" s="14"/>
      <c r="V251" s="14"/>
      <c r="W251" s="14"/>
      <c r="X251" s="14"/>
      <c r="Y251" s="14"/>
      <c r="Z251" s="14"/>
      <c r="AA251" s="14"/>
      <c r="AB251" s="14"/>
      <c r="AC251" s="14"/>
      <c r="AD251" s="14"/>
      <c r="AE251" s="14"/>
      <c r="AT251" s="240" t="s">
        <v>142</v>
      </c>
      <c r="AU251" s="240" t="s">
        <v>79</v>
      </c>
      <c r="AV251" s="14" t="s">
        <v>140</v>
      </c>
      <c r="AW251" s="14" t="s">
        <v>31</v>
      </c>
      <c r="AX251" s="14" t="s">
        <v>77</v>
      </c>
      <c r="AY251" s="240" t="s">
        <v>133</v>
      </c>
    </row>
    <row r="252" s="2" customFormat="1" ht="16.5" customHeight="1">
      <c r="A252" s="39"/>
      <c r="B252" s="40"/>
      <c r="C252" s="205" t="s">
        <v>306</v>
      </c>
      <c r="D252" s="205" t="s">
        <v>135</v>
      </c>
      <c r="E252" s="206" t="s">
        <v>1260</v>
      </c>
      <c r="F252" s="207" t="s">
        <v>1261</v>
      </c>
      <c r="G252" s="208" t="s">
        <v>279</v>
      </c>
      <c r="H252" s="209">
        <v>10</v>
      </c>
      <c r="I252" s="210"/>
      <c r="J252" s="211">
        <f>ROUND(I252*H252,2)</f>
        <v>0</v>
      </c>
      <c r="K252" s="207" t="s">
        <v>139</v>
      </c>
      <c r="L252" s="45"/>
      <c r="M252" s="212" t="s">
        <v>19</v>
      </c>
      <c r="N252" s="213" t="s">
        <v>40</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140</v>
      </c>
      <c r="AT252" s="216" t="s">
        <v>135</v>
      </c>
      <c r="AU252" s="216" t="s">
        <v>79</v>
      </c>
      <c r="AY252" s="18" t="s">
        <v>133</v>
      </c>
      <c r="BE252" s="217">
        <f>IF(N252="základní",J252,0)</f>
        <v>0</v>
      </c>
      <c r="BF252" s="217">
        <f>IF(N252="snížená",J252,0)</f>
        <v>0</v>
      </c>
      <c r="BG252" s="217">
        <f>IF(N252="zákl. přenesená",J252,0)</f>
        <v>0</v>
      </c>
      <c r="BH252" s="217">
        <f>IF(N252="sníž. přenesená",J252,0)</f>
        <v>0</v>
      </c>
      <c r="BI252" s="217">
        <f>IF(N252="nulová",J252,0)</f>
        <v>0</v>
      </c>
      <c r="BJ252" s="18" t="s">
        <v>77</v>
      </c>
      <c r="BK252" s="217">
        <f>ROUND(I252*H252,2)</f>
        <v>0</v>
      </c>
      <c r="BL252" s="18" t="s">
        <v>140</v>
      </c>
      <c r="BM252" s="216" t="s">
        <v>1359</v>
      </c>
    </row>
    <row r="253" s="15" customFormat="1">
      <c r="A253" s="15"/>
      <c r="B253" s="265"/>
      <c r="C253" s="266"/>
      <c r="D253" s="220" t="s">
        <v>142</v>
      </c>
      <c r="E253" s="267" t="s">
        <v>19</v>
      </c>
      <c r="F253" s="268" t="s">
        <v>1341</v>
      </c>
      <c r="G253" s="266"/>
      <c r="H253" s="267" t="s">
        <v>19</v>
      </c>
      <c r="I253" s="269"/>
      <c r="J253" s="266"/>
      <c r="K253" s="266"/>
      <c r="L253" s="270"/>
      <c r="M253" s="271"/>
      <c r="N253" s="272"/>
      <c r="O253" s="272"/>
      <c r="P253" s="272"/>
      <c r="Q253" s="272"/>
      <c r="R253" s="272"/>
      <c r="S253" s="272"/>
      <c r="T253" s="273"/>
      <c r="U253" s="15"/>
      <c r="V253" s="15"/>
      <c r="W253" s="15"/>
      <c r="X253" s="15"/>
      <c r="Y253" s="15"/>
      <c r="Z253" s="15"/>
      <c r="AA253" s="15"/>
      <c r="AB253" s="15"/>
      <c r="AC253" s="15"/>
      <c r="AD253" s="15"/>
      <c r="AE253" s="15"/>
      <c r="AT253" s="274" t="s">
        <v>142</v>
      </c>
      <c r="AU253" s="274" t="s">
        <v>79</v>
      </c>
      <c r="AV253" s="15" t="s">
        <v>77</v>
      </c>
      <c r="AW253" s="15" t="s">
        <v>31</v>
      </c>
      <c r="AX253" s="15" t="s">
        <v>69</v>
      </c>
      <c r="AY253" s="274" t="s">
        <v>133</v>
      </c>
    </row>
    <row r="254" s="13" customFormat="1">
      <c r="A254" s="13"/>
      <c r="B254" s="218"/>
      <c r="C254" s="219"/>
      <c r="D254" s="220" t="s">
        <v>142</v>
      </c>
      <c r="E254" s="221" t="s">
        <v>19</v>
      </c>
      <c r="F254" s="222" t="s">
        <v>1342</v>
      </c>
      <c r="G254" s="219"/>
      <c r="H254" s="223">
        <v>1</v>
      </c>
      <c r="I254" s="224"/>
      <c r="J254" s="219"/>
      <c r="K254" s="219"/>
      <c r="L254" s="225"/>
      <c r="M254" s="226"/>
      <c r="N254" s="227"/>
      <c r="O254" s="227"/>
      <c r="P254" s="227"/>
      <c r="Q254" s="227"/>
      <c r="R254" s="227"/>
      <c r="S254" s="227"/>
      <c r="T254" s="228"/>
      <c r="U254" s="13"/>
      <c r="V254" s="13"/>
      <c r="W254" s="13"/>
      <c r="X254" s="13"/>
      <c r="Y254" s="13"/>
      <c r="Z254" s="13"/>
      <c r="AA254" s="13"/>
      <c r="AB254" s="13"/>
      <c r="AC254" s="13"/>
      <c r="AD254" s="13"/>
      <c r="AE254" s="13"/>
      <c r="AT254" s="229" t="s">
        <v>142</v>
      </c>
      <c r="AU254" s="229" t="s">
        <v>79</v>
      </c>
      <c r="AV254" s="13" t="s">
        <v>79</v>
      </c>
      <c r="AW254" s="13" t="s">
        <v>31</v>
      </c>
      <c r="AX254" s="13" t="s">
        <v>69</v>
      </c>
      <c r="AY254" s="229" t="s">
        <v>133</v>
      </c>
    </row>
    <row r="255" s="13" customFormat="1">
      <c r="A255" s="13"/>
      <c r="B255" s="218"/>
      <c r="C255" s="219"/>
      <c r="D255" s="220" t="s">
        <v>142</v>
      </c>
      <c r="E255" s="221" t="s">
        <v>19</v>
      </c>
      <c r="F255" s="222" t="s">
        <v>1344</v>
      </c>
      <c r="G255" s="219"/>
      <c r="H255" s="223">
        <v>1</v>
      </c>
      <c r="I255" s="224"/>
      <c r="J255" s="219"/>
      <c r="K255" s="219"/>
      <c r="L255" s="225"/>
      <c r="M255" s="226"/>
      <c r="N255" s="227"/>
      <c r="O255" s="227"/>
      <c r="P255" s="227"/>
      <c r="Q255" s="227"/>
      <c r="R255" s="227"/>
      <c r="S255" s="227"/>
      <c r="T255" s="228"/>
      <c r="U255" s="13"/>
      <c r="V255" s="13"/>
      <c r="W255" s="13"/>
      <c r="X255" s="13"/>
      <c r="Y255" s="13"/>
      <c r="Z255" s="13"/>
      <c r="AA255" s="13"/>
      <c r="AB255" s="13"/>
      <c r="AC255" s="13"/>
      <c r="AD255" s="13"/>
      <c r="AE255" s="13"/>
      <c r="AT255" s="229" t="s">
        <v>142</v>
      </c>
      <c r="AU255" s="229" t="s">
        <v>79</v>
      </c>
      <c r="AV255" s="13" t="s">
        <v>79</v>
      </c>
      <c r="AW255" s="13" t="s">
        <v>31</v>
      </c>
      <c r="AX255" s="13" t="s">
        <v>69</v>
      </c>
      <c r="AY255" s="229" t="s">
        <v>133</v>
      </c>
    </row>
    <row r="256" s="13" customFormat="1">
      <c r="A256" s="13"/>
      <c r="B256" s="218"/>
      <c r="C256" s="219"/>
      <c r="D256" s="220" t="s">
        <v>142</v>
      </c>
      <c r="E256" s="221" t="s">
        <v>19</v>
      </c>
      <c r="F256" s="222" t="s">
        <v>1345</v>
      </c>
      <c r="G256" s="219"/>
      <c r="H256" s="223">
        <v>4</v>
      </c>
      <c r="I256" s="224"/>
      <c r="J256" s="219"/>
      <c r="K256" s="219"/>
      <c r="L256" s="225"/>
      <c r="M256" s="226"/>
      <c r="N256" s="227"/>
      <c r="O256" s="227"/>
      <c r="P256" s="227"/>
      <c r="Q256" s="227"/>
      <c r="R256" s="227"/>
      <c r="S256" s="227"/>
      <c r="T256" s="228"/>
      <c r="U256" s="13"/>
      <c r="V256" s="13"/>
      <c r="W256" s="13"/>
      <c r="X256" s="13"/>
      <c r="Y256" s="13"/>
      <c r="Z256" s="13"/>
      <c r="AA256" s="13"/>
      <c r="AB256" s="13"/>
      <c r="AC256" s="13"/>
      <c r="AD256" s="13"/>
      <c r="AE256" s="13"/>
      <c r="AT256" s="229" t="s">
        <v>142</v>
      </c>
      <c r="AU256" s="229" t="s">
        <v>79</v>
      </c>
      <c r="AV256" s="13" t="s">
        <v>79</v>
      </c>
      <c r="AW256" s="13" t="s">
        <v>31</v>
      </c>
      <c r="AX256" s="13" t="s">
        <v>69</v>
      </c>
      <c r="AY256" s="229" t="s">
        <v>133</v>
      </c>
    </row>
    <row r="257" s="13" customFormat="1">
      <c r="A257" s="13"/>
      <c r="B257" s="218"/>
      <c r="C257" s="219"/>
      <c r="D257" s="220" t="s">
        <v>142</v>
      </c>
      <c r="E257" s="221" t="s">
        <v>19</v>
      </c>
      <c r="F257" s="222" t="s">
        <v>1348</v>
      </c>
      <c r="G257" s="219"/>
      <c r="H257" s="223">
        <v>1</v>
      </c>
      <c r="I257" s="224"/>
      <c r="J257" s="219"/>
      <c r="K257" s="219"/>
      <c r="L257" s="225"/>
      <c r="M257" s="226"/>
      <c r="N257" s="227"/>
      <c r="O257" s="227"/>
      <c r="P257" s="227"/>
      <c r="Q257" s="227"/>
      <c r="R257" s="227"/>
      <c r="S257" s="227"/>
      <c r="T257" s="228"/>
      <c r="U257" s="13"/>
      <c r="V257" s="13"/>
      <c r="W257" s="13"/>
      <c r="X257" s="13"/>
      <c r="Y257" s="13"/>
      <c r="Z257" s="13"/>
      <c r="AA257" s="13"/>
      <c r="AB257" s="13"/>
      <c r="AC257" s="13"/>
      <c r="AD257" s="13"/>
      <c r="AE257" s="13"/>
      <c r="AT257" s="229" t="s">
        <v>142</v>
      </c>
      <c r="AU257" s="229" t="s">
        <v>79</v>
      </c>
      <c r="AV257" s="13" t="s">
        <v>79</v>
      </c>
      <c r="AW257" s="13" t="s">
        <v>31</v>
      </c>
      <c r="AX257" s="13" t="s">
        <v>69</v>
      </c>
      <c r="AY257" s="229" t="s">
        <v>133</v>
      </c>
    </row>
    <row r="258" s="13" customFormat="1">
      <c r="A258" s="13"/>
      <c r="B258" s="218"/>
      <c r="C258" s="219"/>
      <c r="D258" s="220" t="s">
        <v>142</v>
      </c>
      <c r="E258" s="221" t="s">
        <v>19</v>
      </c>
      <c r="F258" s="222" t="s">
        <v>1346</v>
      </c>
      <c r="G258" s="219"/>
      <c r="H258" s="223">
        <v>1</v>
      </c>
      <c r="I258" s="224"/>
      <c r="J258" s="219"/>
      <c r="K258" s="219"/>
      <c r="L258" s="225"/>
      <c r="M258" s="226"/>
      <c r="N258" s="227"/>
      <c r="O258" s="227"/>
      <c r="P258" s="227"/>
      <c r="Q258" s="227"/>
      <c r="R258" s="227"/>
      <c r="S258" s="227"/>
      <c r="T258" s="228"/>
      <c r="U258" s="13"/>
      <c r="V258" s="13"/>
      <c r="W258" s="13"/>
      <c r="X258" s="13"/>
      <c r="Y258" s="13"/>
      <c r="Z258" s="13"/>
      <c r="AA258" s="13"/>
      <c r="AB258" s="13"/>
      <c r="AC258" s="13"/>
      <c r="AD258" s="13"/>
      <c r="AE258" s="13"/>
      <c r="AT258" s="229" t="s">
        <v>142</v>
      </c>
      <c r="AU258" s="229" t="s">
        <v>79</v>
      </c>
      <c r="AV258" s="13" t="s">
        <v>79</v>
      </c>
      <c r="AW258" s="13" t="s">
        <v>31</v>
      </c>
      <c r="AX258" s="13" t="s">
        <v>69</v>
      </c>
      <c r="AY258" s="229" t="s">
        <v>133</v>
      </c>
    </row>
    <row r="259" s="13" customFormat="1">
      <c r="A259" s="13"/>
      <c r="B259" s="218"/>
      <c r="C259" s="219"/>
      <c r="D259" s="220" t="s">
        <v>142</v>
      </c>
      <c r="E259" s="221" t="s">
        <v>19</v>
      </c>
      <c r="F259" s="222" t="s">
        <v>1347</v>
      </c>
      <c r="G259" s="219"/>
      <c r="H259" s="223">
        <v>2</v>
      </c>
      <c r="I259" s="224"/>
      <c r="J259" s="219"/>
      <c r="K259" s="219"/>
      <c r="L259" s="225"/>
      <c r="M259" s="226"/>
      <c r="N259" s="227"/>
      <c r="O259" s="227"/>
      <c r="P259" s="227"/>
      <c r="Q259" s="227"/>
      <c r="R259" s="227"/>
      <c r="S259" s="227"/>
      <c r="T259" s="228"/>
      <c r="U259" s="13"/>
      <c r="V259" s="13"/>
      <c r="W259" s="13"/>
      <c r="X259" s="13"/>
      <c r="Y259" s="13"/>
      <c r="Z259" s="13"/>
      <c r="AA259" s="13"/>
      <c r="AB259" s="13"/>
      <c r="AC259" s="13"/>
      <c r="AD259" s="13"/>
      <c r="AE259" s="13"/>
      <c r="AT259" s="229" t="s">
        <v>142</v>
      </c>
      <c r="AU259" s="229" t="s">
        <v>79</v>
      </c>
      <c r="AV259" s="13" t="s">
        <v>79</v>
      </c>
      <c r="AW259" s="13" t="s">
        <v>31</v>
      </c>
      <c r="AX259" s="13" t="s">
        <v>69</v>
      </c>
      <c r="AY259" s="229" t="s">
        <v>133</v>
      </c>
    </row>
    <row r="260" s="14" customFormat="1">
      <c r="A260" s="14"/>
      <c r="B260" s="230"/>
      <c r="C260" s="231"/>
      <c r="D260" s="220" t="s">
        <v>142</v>
      </c>
      <c r="E260" s="232" t="s">
        <v>19</v>
      </c>
      <c r="F260" s="233" t="s">
        <v>144</v>
      </c>
      <c r="G260" s="231"/>
      <c r="H260" s="234">
        <v>10</v>
      </c>
      <c r="I260" s="235"/>
      <c r="J260" s="231"/>
      <c r="K260" s="231"/>
      <c r="L260" s="236"/>
      <c r="M260" s="237"/>
      <c r="N260" s="238"/>
      <c r="O260" s="238"/>
      <c r="P260" s="238"/>
      <c r="Q260" s="238"/>
      <c r="R260" s="238"/>
      <c r="S260" s="238"/>
      <c r="T260" s="239"/>
      <c r="U260" s="14"/>
      <c r="V260" s="14"/>
      <c r="W260" s="14"/>
      <c r="X260" s="14"/>
      <c r="Y260" s="14"/>
      <c r="Z260" s="14"/>
      <c r="AA260" s="14"/>
      <c r="AB260" s="14"/>
      <c r="AC260" s="14"/>
      <c r="AD260" s="14"/>
      <c r="AE260" s="14"/>
      <c r="AT260" s="240" t="s">
        <v>142</v>
      </c>
      <c r="AU260" s="240" t="s">
        <v>79</v>
      </c>
      <c r="AV260" s="14" t="s">
        <v>140</v>
      </c>
      <c r="AW260" s="14" t="s">
        <v>31</v>
      </c>
      <c r="AX260" s="14" t="s">
        <v>77</v>
      </c>
      <c r="AY260" s="240" t="s">
        <v>133</v>
      </c>
    </row>
    <row r="261" s="2" customFormat="1" ht="24.15" customHeight="1">
      <c r="A261" s="39"/>
      <c r="B261" s="40"/>
      <c r="C261" s="205" t="s">
        <v>310</v>
      </c>
      <c r="D261" s="205" t="s">
        <v>135</v>
      </c>
      <c r="E261" s="206" t="s">
        <v>1271</v>
      </c>
      <c r="F261" s="207" t="s">
        <v>1272</v>
      </c>
      <c r="G261" s="208" t="s">
        <v>279</v>
      </c>
      <c r="H261" s="209">
        <v>600</v>
      </c>
      <c r="I261" s="210"/>
      <c r="J261" s="211">
        <f>ROUND(I261*H261,2)</f>
        <v>0</v>
      </c>
      <c r="K261" s="207" t="s">
        <v>139</v>
      </c>
      <c r="L261" s="45"/>
      <c r="M261" s="212" t="s">
        <v>19</v>
      </c>
      <c r="N261" s="213" t="s">
        <v>40</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140</v>
      </c>
      <c r="AT261" s="216" t="s">
        <v>135</v>
      </c>
      <c r="AU261" s="216" t="s">
        <v>79</v>
      </c>
      <c r="AY261" s="18" t="s">
        <v>133</v>
      </c>
      <c r="BE261" s="217">
        <f>IF(N261="základní",J261,0)</f>
        <v>0</v>
      </c>
      <c r="BF261" s="217">
        <f>IF(N261="snížená",J261,0)</f>
        <v>0</v>
      </c>
      <c r="BG261" s="217">
        <f>IF(N261="zákl. přenesená",J261,0)</f>
        <v>0</v>
      </c>
      <c r="BH261" s="217">
        <f>IF(N261="sníž. přenesená",J261,0)</f>
        <v>0</v>
      </c>
      <c r="BI261" s="217">
        <f>IF(N261="nulová",J261,0)</f>
        <v>0</v>
      </c>
      <c r="BJ261" s="18" t="s">
        <v>77</v>
      </c>
      <c r="BK261" s="217">
        <f>ROUND(I261*H261,2)</f>
        <v>0</v>
      </c>
      <c r="BL261" s="18" t="s">
        <v>140</v>
      </c>
      <c r="BM261" s="216" t="s">
        <v>1360</v>
      </c>
    </row>
    <row r="262" s="15" customFormat="1">
      <c r="A262" s="15"/>
      <c r="B262" s="265"/>
      <c r="C262" s="266"/>
      <c r="D262" s="220" t="s">
        <v>142</v>
      </c>
      <c r="E262" s="267" t="s">
        <v>19</v>
      </c>
      <c r="F262" s="268" t="s">
        <v>1341</v>
      </c>
      <c r="G262" s="266"/>
      <c r="H262" s="267" t="s">
        <v>19</v>
      </c>
      <c r="I262" s="269"/>
      <c r="J262" s="266"/>
      <c r="K262" s="266"/>
      <c r="L262" s="270"/>
      <c r="M262" s="271"/>
      <c r="N262" s="272"/>
      <c r="O262" s="272"/>
      <c r="P262" s="272"/>
      <c r="Q262" s="272"/>
      <c r="R262" s="272"/>
      <c r="S262" s="272"/>
      <c r="T262" s="273"/>
      <c r="U262" s="15"/>
      <c r="V262" s="15"/>
      <c r="W262" s="15"/>
      <c r="X262" s="15"/>
      <c r="Y262" s="15"/>
      <c r="Z262" s="15"/>
      <c r="AA262" s="15"/>
      <c r="AB262" s="15"/>
      <c r="AC262" s="15"/>
      <c r="AD262" s="15"/>
      <c r="AE262" s="15"/>
      <c r="AT262" s="274" t="s">
        <v>142</v>
      </c>
      <c r="AU262" s="274" t="s">
        <v>79</v>
      </c>
      <c r="AV262" s="15" t="s">
        <v>77</v>
      </c>
      <c r="AW262" s="15" t="s">
        <v>31</v>
      </c>
      <c r="AX262" s="15" t="s">
        <v>69</v>
      </c>
      <c r="AY262" s="274" t="s">
        <v>133</v>
      </c>
    </row>
    <row r="263" s="13" customFormat="1">
      <c r="A263" s="13"/>
      <c r="B263" s="218"/>
      <c r="C263" s="219"/>
      <c r="D263" s="220" t="s">
        <v>142</v>
      </c>
      <c r="E263" s="221" t="s">
        <v>19</v>
      </c>
      <c r="F263" s="222" t="s">
        <v>1351</v>
      </c>
      <c r="G263" s="219"/>
      <c r="H263" s="223">
        <v>60</v>
      </c>
      <c r="I263" s="224"/>
      <c r="J263" s="219"/>
      <c r="K263" s="219"/>
      <c r="L263" s="225"/>
      <c r="M263" s="226"/>
      <c r="N263" s="227"/>
      <c r="O263" s="227"/>
      <c r="P263" s="227"/>
      <c r="Q263" s="227"/>
      <c r="R263" s="227"/>
      <c r="S263" s="227"/>
      <c r="T263" s="228"/>
      <c r="U263" s="13"/>
      <c r="V263" s="13"/>
      <c r="W263" s="13"/>
      <c r="X263" s="13"/>
      <c r="Y263" s="13"/>
      <c r="Z263" s="13"/>
      <c r="AA263" s="13"/>
      <c r="AB263" s="13"/>
      <c r="AC263" s="13"/>
      <c r="AD263" s="13"/>
      <c r="AE263" s="13"/>
      <c r="AT263" s="229" t="s">
        <v>142</v>
      </c>
      <c r="AU263" s="229" t="s">
        <v>79</v>
      </c>
      <c r="AV263" s="13" t="s">
        <v>79</v>
      </c>
      <c r="AW263" s="13" t="s">
        <v>31</v>
      </c>
      <c r="AX263" s="13" t="s">
        <v>69</v>
      </c>
      <c r="AY263" s="229" t="s">
        <v>133</v>
      </c>
    </row>
    <row r="264" s="13" customFormat="1">
      <c r="A264" s="13"/>
      <c r="B264" s="218"/>
      <c r="C264" s="219"/>
      <c r="D264" s="220" t="s">
        <v>142</v>
      </c>
      <c r="E264" s="221" t="s">
        <v>19</v>
      </c>
      <c r="F264" s="222" t="s">
        <v>1353</v>
      </c>
      <c r="G264" s="219"/>
      <c r="H264" s="223">
        <v>60</v>
      </c>
      <c r="I264" s="224"/>
      <c r="J264" s="219"/>
      <c r="K264" s="219"/>
      <c r="L264" s="225"/>
      <c r="M264" s="226"/>
      <c r="N264" s="227"/>
      <c r="O264" s="227"/>
      <c r="P264" s="227"/>
      <c r="Q264" s="227"/>
      <c r="R264" s="227"/>
      <c r="S264" s="227"/>
      <c r="T264" s="228"/>
      <c r="U264" s="13"/>
      <c r="V264" s="13"/>
      <c r="W264" s="13"/>
      <c r="X264" s="13"/>
      <c r="Y264" s="13"/>
      <c r="Z264" s="13"/>
      <c r="AA264" s="13"/>
      <c r="AB264" s="13"/>
      <c r="AC264" s="13"/>
      <c r="AD264" s="13"/>
      <c r="AE264" s="13"/>
      <c r="AT264" s="229" t="s">
        <v>142</v>
      </c>
      <c r="AU264" s="229" t="s">
        <v>79</v>
      </c>
      <c r="AV264" s="13" t="s">
        <v>79</v>
      </c>
      <c r="AW264" s="13" t="s">
        <v>31</v>
      </c>
      <c r="AX264" s="13" t="s">
        <v>69</v>
      </c>
      <c r="AY264" s="229" t="s">
        <v>133</v>
      </c>
    </row>
    <row r="265" s="13" customFormat="1">
      <c r="A265" s="13"/>
      <c r="B265" s="218"/>
      <c r="C265" s="219"/>
      <c r="D265" s="220" t="s">
        <v>142</v>
      </c>
      <c r="E265" s="221" t="s">
        <v>19</v>
      </c>
      <c r="F265" s="222" t="s">
        <v>1361</v>
      </c>
      <c r="G265" s="219"/>
      <c r="H265" s="223">
        <v>240</v>
      </c>
      <c r="I265" s="224"/>
      <c r="J265" s="219"/>
      <c r="K265" s="219"/>
      <c r="L265" s="225"/>
      <c r="M265" s="226"/>
      <c r="N265" s="227"/>
      <c r="O265" s="227"/>
      <c r="P265" s="227"/>
      <c r="Q265" s="227"/>
      <c r="R265" s="227"/>
      <c r="S265" s="227"/>
      <c r="T265" s="228"/>
      <c r="U265" s="13"/>
      <c r="V265" s="13"/>
      <c r="W265" s="13"/>
      <c r="X265" s="13"/>
      <c r="Y265" s="13"/>
      <c r="Z265" s="13"/>
      <c r="AA265" s="13"/>
      <c r="AB265" s="13"/>
      <c r="AC265" s="13"/>
      <c r="AD265" s="13"/>
      <c r="AE265" s="13"/>
      <c r="AT265" s="229" t="s">
        <v>142</v>
      </c>
      <c r="AU265" s="229" t="s">
        <v>79</v>
      </c>
      <c r="AV265" s="13" t="s">
        <v>79</v>
      </c>
      <c r="AW265" s="13" t="s">
        <v>31</v>
      </c>
      <c r="AX265" s="13" t="s">
        <v>69</v>
      </c>
      <c r="AY265" s="229" t="s">
        <v>133</v>
      </c>
    </row>
    <row r="266" s="13" customFormat="1">
      <c r="A266" s="13"/>
      <c r="B266" s="218"/>
      <c r="C266" s="219"/>
      <c r="D266" s="220" t="s">
        <v>142</v>
      </c>
      <c r="E266" s="221" t="s">
        <v>19</v>
      </c>
      <c r="F266" s="222" t="s">
        <v>1357</v>
      </c>
      <c r="G266" s="219"/>
      <c r="H266" s="223">
        <v>60</v>
      </c>
      <c r="I266" s="224"/>
      <c r="J266" s="219"/>
      <c r="K266" s="219"/>
      <c r="L266" s="225"/>
      <c r="M266" s="226"/>
      <c r="N266" s="227"/>
      <c r="O266" s="227"/>
      <c r="P266" s="227"/>
      <c r="Q266" s="227"/>
      <c r="R266" s="227"/>
      <c r="S266" s="227"/>
      <c r="T266" s="228"/>
      <c r="U266" s="13"/>
      <c r="V266" s="13"/>
      <c r="W266" s="13"/>
      <c r="X266" s="13"/>
      <c r="Y266" s="13"/>
      <c r="Z266" s="13"/>
      <c r="AA266" s="13"/>
      <c r="AB266" s="13"/>
      <c r="AC266" s="13"/>
      <c r="AD266" s="13"/>
      <c r="AE266" s="13"/>
      <c r="AT266" s="229" t="s">
        <v>142</v>
      </c>
      <c r="AU266" s="229" t="s">
        <v>79</v>
      </c>
      <c r="AV266" s="13" t="s">
        <v>79</v>
      </c>
      <c r="AW266" s="13" t="s">
        <v>31</v>
      </c>
      <c r="AX266" s="13" t="s">
        <v>69</v>
      </c>
      <c r="AY266" s="229" t="s">
        <v>133</v>
      </c>
    </row>
    <row r="267" s="13" customFormat="1">
      <c r="A267" s="13"/>
      <c r="B267" s="218"/>
      <c r="C267" s="219"/>
      <c r="D267" s="220" t="s">
        <v>142</v>
      </c>
      <c r="E267" s="221" t="s">
        <v>19</v>
      </c>
      <c r="F267" s="222" t="s">
        <v>1355</v>
      </c>
      <c r="G267" s="219"/>
      <c r="H267" s="223">
        <v>60</v>
      </c>
      <c r="I267" s="224"/>
      <c r="J267" s="219"/>
      <c r="K267" s="219"/>
      <c r="L267" s="225"/>
      <c r="M267" s="226"/>
      <c r="N267" s="227"/>
      <c r="O267" s="227"/>
      <c r="P267" s="227"/>
      <c r="Q267" s="227"/>
      <c r="R267" s="227"/>
      <c r="S267" s="227"/>
      <c r="T267" s="228"/>
      <c r="U267" s="13"/>
      <c r="V267" s="13"/>
      <c r="W267" s="13"/>
      <c r="X267" s="13"/>
      <c r="Y267" s="13"/>
      <c r="Z267" s="13"/>
      <c r="AA267" s="13"/>
      <c r="AB267" s="13"/>
      <c r="AC267" s="13"/>
      <c r="AD267" s="13"/>
      <c r="AE267" s="13"/>
      <c r="AT267" s="229" t="s">
        <v>142</v>
      </c>
      <c r="AU267" s="229" t="s">
        <v>79</v>
      </c>
      <c r="AV267" s="13" t="s">
        <v>79</v>
      </c>
      <c r="AW267" s="13" t="s">
        <v>31</v>
      </c>
      <c r="AX267" s="13" t="s">
        <v>69</v>
      </c>
      <c r="AY267" s="229" t="s">
        <v>133</v>
      </c>
    </row>
    <row r="268" s="13" customFormat="1">
      <c r="A268" s="13"/>
      <c r="B268" s="218"/>
      <c r="C268" s="219"/>
      <c r="D268" s="220" t="s">
        <v>142</v>
      </c>
      <c r="E268" s="221" t="s">
        <v>19</v>
      </c>
      <c r="F268" s="222" t="s">
        <v>1356</v>
      </c>
      <c r="G268" s="219"/>
      <c r="H268" s="223">
        <v>120</v>
      </c>
      <c r="I268" s="224"/>
      <c r="J268" s="219"/>
      <c r="K268" s="219"/>
      <c r="L268" s="225"/>
      <c r="M268" s="226"/>
      <c r="N268" s="227"/>
      <c r="O268" s="227"/>
      <c r="P268" s="227"/>
      <c r="Q268" s="227"/>
      <c r="R268" s="227"/>
      <c r="S268" s="227"/>
      <c r="T268" s="228"/>
      <c r="U268" s="13"/>
      <c r="V268" s="13"/>
      <c r="W268" s="13"/>
      <c r="X268" s="13"/>
      <c r="Y268" s="13"/>
      <c r="Z268" s="13"/>
      <c r="AA268" s="13"/>
      <c r="AB268" s="13"/>
      <c r="AC268" s="13"/>
      <c r="AD268" s="13"/>
      <c r="AE268" s="13"/>
      <c r="AT268" s="229" t="s">
        <v>142</v>
      </c>
      <c r="AU268" s="229" t="s">
        <v>79</v>
      </c>
      <c r="AV268" s="13" t="s">
        <v>79</v>
      </c>
      <c r="AW268" s="13" t="s">
        <v>31</v>
      </c>
      <c r="AX268" s="13" t="s">
        <v>69</v>
      </c>
      <c r="AY268" s="229" t="s">
        <v>133</v>
      </c>
    </row>
    <row r="269" s="14" customFormat="1">
      <c r="A269" s="14"/>
      <c r="B269" s="230"/>
      <c r="C269" s="231"/>
      <c r="D269" s="220" t="s">
        <v>142</v>
      </c>
      <c r="E269" s="232" t="s">
        <v>19</v>
      </c>
      <c r="F269" s="233" t="s">
        <v>144</v>
      </c>
      <c r="G269" s="231"/>
      <c r="H269" s="234">
        <v>600</v>
      </c>
      <c r="I269" s="235"/>
      <c r="J269" s="231"/>
      <c r="K269" s="231"/>
      <c r="L269" s="236"/>
      <c r="M269" s="237"/>
      <c r="N269" s="238"/>
      <c r="O269" s="238"/>
      <c r="P269" s="238"/>
      <c r="Q269" s="238"/>
      <c r="R269" s="238"/>
      <c r="S269" s="238"/>
      <c r="T269" s="239"/>
      <c r="U269" s="14"/>
      <c r="V269" s="14"/>
      <c r="W269" s="14"/>
      <c r="X269" s="14"/>
      <c r="Y269" s="14"/>
      <c r="Z269" s="14"/>
      <c r="AA269" s="14"/>
      <c r="AB269" s="14"/>
      <c r="AC269" s="14"/>
      <c r="AD269" s="14"/>
      <c r="AE269" s="14"/>
      <c r="AT269" s="240" t="s">
        <v>142</v>
      </c>
      <c r="AU269" s="240" t="s">
        <v>79</v>
      </c>
      <c r="AV269" s="14" t="s">
        <v>140</v>
      </c>
      <c r="AW269" s="14" t="s">
        <v>31</v>
      </c>
      <c r="AX269" s="14" t="s">
        <v>77</v>
      </c>
      <c r="AY269" s="240" t="s">
        <v>133</v>
      </c>
    </row>
    <row r="270" s="2" customFormat="1" ht="24.15" customHeight="1">
      <c r="A270" s="39"/>
      <c r="B270" s="40"/>
      <c r="C270" s="205" t="s">
        <v>317</v>
      </c>
      <c r="D270" s="205" t="s">
        <v>135</v>
      </c>
      <c r="E270" s="206" t="s">
        <v>1295</v>
      </c>
      <c r="F270" s="207" t="s">
        <v>1296</v>
      </c>
      <c r="G270" s="208" t="s">
        <v>279</v>
      </c>
      <c r="H270" s="209">
        <v>2</v>
      </c>
      <c r="I270" s="210"/>
      <c r="J270" s="211">
        <f>ROUND(I270*H270,2)</f>
        <v>0</v>
      </c>
      <c r="K270" s="207" t="s">
        <v>139</v>
      </c>
      <c r="L270" s="45"/>
      <c r="M270" s="212" t="s">
        <v>19</v>
      </c>
      <c r="N270" s="213" t="s">
        <v>40</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140</v>
      </c>
      <c r="AT270" s="216" t="s">
        <v>135</v>
      </c>
      <c r="AU270" s="216" t="s">
        <v>79</v>
      </c>
      <c r="AY270" s="18" t="s">
        <v>133</v>
      </c>
      <c r="BE270" s="217">
        <f>IF(N270="základní",J270,0)</f>
        <v>0</v>
      </c>
      <c r="BF270" s="217">
        <f>IF(N270="snížená",J270,0)</f>
        <v>0</v>
      </c>
      <c r="BG270" s="217">
        <f>IF(N270="zákl. přenesená",J270,0)</f>
        <v>0</v>
      </c>
      <c r="BH270" s="217">
        <f>IF(N270="sníž. přenesená",J270,0)</f>
        <v>0</v>
      </c>
      <c r="BI270" s="217">
        <f>IF(N270="nulová",J270,0)</f>
        <v>0</v>
      </c>
      <c r="BJ270" s="18" t="s">
        <v>77</v>
      </c>
      <c r="BK270" s="217">
        <f>ROUND(I270*H270,2)</f>
        <v>0</v>
      </c>
      <c r="BL270" s="18" t="s">
        <v>140</v>
      </c>
      <c r="BM270" s="216" t="s">
        <v>1362</v>
      </c>
    </row>
    <row r="271" s="15" customFormat="1">
      <c r="A271" s="15"/>
      <c r="B271" s="265"/>
      <c r="C271" s="266"/>
      <c r="D271" s="220" t="s">
        <v>142</v>
      </c>
      <c r="E271" s="267" t="s">
        <v>19</v>
      </c>
      <c r="F271" s="268" t="s">
        <v>1341</v>
      </c>
      <c r="G271" s="266"/>
      <c r="H271" s="267" t="s">
        <v>19</v>
      </c>
      <c r="I271" s="269"/>
      <c r="J271" s="266"/>
      <c r="K271" s="266"/>
      <c r="L271" s="270"/>
      <c r="M271" s="271"/>
      <c r="N271" s="272"/>
      <c r="O271" s="272"/>
      <c r="P271" s="272"/>
      <c r="Q271" s="272"/>
      <c r="R271" s="272"/>
      <c r="S271" s="272"/>
      <c r="T271" s="273"/>
      <c r="U271" s="15"/>
      <c r="V271" s="15"/>
      <c r="W271" s="15"/>
      <c r="X271" s="15"/>
      <c r="Y271" s="15"/>
      <c r="Z271" s="15"/>
      <c r="AA271" s="15"/>
      <c r="AB271" s="15"/>
      <c r="AC271" s="15"/>
      <c r="AD271" s="15"/>
      <c r="AE271" s="15"/>
      <c r="AT271" s="274" t="s">
        <v>142</v>
      </c>
      <c r="AU271" s="274" t="s">
        <v>79</v>
      </c>
      <c r="AV271" s="15" t="s">
        <v>77</v>
      </c>
      <c r="AW271" s="15" t="s">
        <v>31</v>
      </c>
      <c r="AX271" s="15" t="s">
        <v>69</v>
      </c>
      <c r="AY271" s="274" t="s">
        <v>133</v>
      </c>
    </row>
    <row r="272" s="13" customFormat="1">
      <c r="A272" s="13"/>
      <c r="B272" s="218"/>
      <c r="C272" s="219"/>
      <c r="D272" s="220" t="s">
        <v>142</v>
      </c>
      <c r="E272" s="221" t="s">
        <v>19</v>
      </c>
      <c r="F272" s="222" t="s">
        <v>1363</v>
      </c>
      <c r="G272" s="219"/>
      <c r="H272" s="223">
        <v>2</v>
      </c>
      <c r="I272" s="224"/>
      <c r="J272" s="219"/>
      <c r="K272" s="219"/>
      <c r="L272" s="225"/>
      <c r="M272" s="226"/>
      <c r="N272" s="227"/>
      <c r="O272" s="227"/>
      <c r="P272" s="227"/>
      <c r="Q272" s="227"/>
      <c r="R272" s="227"/>
      <c r="S272" s="227"/>
      <c r="T272" s="228"/>
      <c r="U272" s="13"/>
      <c r="V272" s="13"/>
      <c r="W272" s="13"/>
      <c r="X272" s="13"/>
      <c r="Y272" s="13"/>
      <c r="Z272" s="13"/>
      <c r="AA272" s="13"/>
      <c r="AB272" s="13"/>
      <c r="AC272" s="13"/>
      <c r="AD272" s="13"/>
      <c r="AE272" s="13"/>
      <c r="AT272" s="229" t="s">
        <v>142</v>
      </c>
      <c r="AU272" s="229" t="s">
        <v>79</v>
      </c>
      <c r="AV272" s="13" t="s">
        <v>79</v>
      </c>
      <c r="AW272" s="13" t="s">
        <v>31</v>
      </c>
      <c r="AX272" s="13" t="s">
        <v>69</v>
      </c>
      <c r="AY272" s="229" t="s">
        <v>133</v>
      </c>
    </row>
    <row r="273" s="14" customFormat="1">
      <c r="A273" s="14"/>
      <c r="B273" s="230"/>
      <c r="C273" s="231"/>
      <c r="D273" s="220" t="s">
        <v>142</v>
      </c>
      <c r="E273" s="232" t="s">
        <v>19</v>
      </c>
      <c r="F273" s="233" t="s">
        <v>144</v>
      </c>
      <c r="G273" s="231"/>
      <c r="H273" s="234">
        <v>2</v>
      </c>
      <c r="I273" s="235"/>
      <c r="J273" s="231"/>
      <c r="K273" s="231"/>
      <c r="L273" s="236"/>
      <c r="M273" s="237"/>
      <c r="N273" s="238"/>
      <c r="O273" s="238"/>
      <c r="P273" s="238"/>
      <c r="Q273" s="238"/>
      <c r="R273" s="238"/>
      <c r="S273" s="238"/>
      <c r="T273" s="239"/>
      <c r="U273" s="14"/>
      <c r="V273" s="14"/>
      <c r="W273" s="14"/>
      <c r="X273" s="14"/>
      <c r="Y273" s="14"/>
      <c r="Z273" s="14"/>
      <c r="AA273" s="14"/>
      <c r="AB273" s="14"/>
      <c r="AC273" s="14"/>
      <c r="AD273" s="14"/>
      <c r="AE273" s="14"/>
      <c r="AT273" s="240" t="s">
        <v>142</v>
      </c>
      <c r="AU273" s="240" t="s">
        <v>79</v>
      </c>
      <c r="AV273" s="14" t="s">
        <v>140</v>
      </c>
      <c r="AW273" s="14" t="s">
        <v>31</v>
      </c>
      <c r="AX273" s="14" t="s">
        <v>77</v>
      </c>
      <c r="AY273" s="240" t="s">
        <v>133</v>
      </c>
    </row>
    <row r="274" s="2" customFormat="1" ht="24.15" customHeight="1">
      <c r="A274" s="39"/>
      <c r="B274" s="40"/>
      <c r="C274" s="205" t="s">
        <v>323</v>
      </c>
      <c r="D274" s="205" t="s">
        <v>135</v>
      </c>
      <c r="E274" s="206" t="s">
        <v>1299</v>
      </c>
      <c r="F274" s="207" t="s">
        <v>1300</v>
      </c>
      <c r="G274" s="208" t="s">
        <v>279</v>
      </c>
      <c r="H274" s="209">
        <v>120</v>
      </c>
      <c r="I274" s="210"/>
      <c r="J274" s="211">
        <f>ROUND(I274*H274,2)</f>
        <v>0</v>
      </c>
      <c r="K274" s="207" t="s">
        <v>139</v>
      </c>
      <c r="L274" s="45"/>
      <c r="M274" s="212" t="s">
        <v>19</v>
      </c>
      <c r="N274" s="213"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140</v>
      </c>
      <c r="AT274" s="216" t="s">
        <v>135</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140</v>
      </c>
      <c r="BM274" s="216" t="s">
        <v>1364</v>
      </c>
    </row>
    <row r="275" s="15" customFormat="1">
      <c r="A275" s="15"/>
      <c r="B275" s="265"/>
      <c r="C275" s="266"/>
      <c r="D275" s="220" t="s">
        <v>142</v>
      </c>
      <c r="E275" s="267" t="s">
        <v>19</v>
      </c>
      <c r="F275" s="268" t="s">
        <v>1341</v>
      </c>
      <c r="G275" s="266"/>
      <c r="H275" s="267" t="s">
        <v>19</v>
      </c>
      <c r="I275" s="269"/>
      <c r="J275" s="266"/>
      <c r="K275" s="266"/>
      <c r="L275" s="270"/>
      <c r="M275" s="271"/>
      <c r="N275" s="272"/>
      <c r="O275" s="272"/>
      <c r="P275" s="272"/>
      <c r="Q275" s="272"/>
      <c r="R275" s="272"/>
      <c r="S275" s="272"/>
      <c r="T275" s="273"/>
      <c r="U275" s="15"/>
      <c r="V275" s="15"/>
      <c r="W275" s="15"/>
      <c r="X275" s="15"/>
      <c r="Y275" s="15"/>
      <c r="Z275" s="15"/>
      <c r="AA275" s="15"/>
      <c r="AB275" s="15"/>
      <c r="AC275" s="15"/>
      <c r="AD275" s="15"/>
      <c r="AE275" s="15"/>
      <c r="AT275" s="274" t="s">
        <v>142</v>
      </c>
      <c r="AU275" s="274" t="s">
        <v>79</v>
      </c>
      <c r="AV275" s="15" t="s">
        <v>77</v>
      </c>
      <c r="AW275" s="15" t="s">
        <v>31</v>
      </c>
      <c r="AX275" s="15" t="s">
        <v>69</v>
      </c>
      <c r="AY275" s="274" t="s">
        <v>133</v>
      </c>
    </row>
    <row r="276" s="13" customFormat="1">
      <c r="A276" s="13"/>
      <c r="B276" s="218"/>
      <c r="C276" s="219"/>
      <c r="D276" s="220" t="s">
        <v>142</v>
      </c>
      <c r="E276" s="221" t="s">
        <v>19</v>
      </c>
      <c r="F276" s="222" t="s">
        <v>1365</v>
      </c>
      <c r="G276" s="219"/>
      <c r="H276" s="223">
        <v>120</v>
      </c>
      <c r="I276" s="224"/>
      <c r="J276" s="219"/>
      <c r="K276" s="219"/>
      <c r="L276" s="225"/>
      <c r="M276" s="226"/>
      <c r="N276" s="227"/>
      <c r="O276" s="227"/>
      <c r="P276" s="227"/>
      <c r="Q276" s="227"/>
      <c r="R276" s="227"/>
      <c r="S276" s="227"/>
      <c r="T276" s="228"/>
      <c r="U276" s="13"/>
      <c r="V276" s="13"/>
      <c r="W276" s="13"/>
      <c r="X276" s="13"/>
      <c r="Y276" s="13"/>
      <c r="Z276" s="13"/>
      <c r="AA276" s="13"/>
      <c r="AB276" s="13"/>
      <c r="AC276" s="13"/>
      <c r="AD276" s="13"/>
      <c r="AE276" s="13"/>
      <c r="AT276" s="229" t="s">
        <v>142</v>
      </c>
      <c r="AU276" s="229" t="s">
        <v>79</v>
      </c>
      <c r="AV276" s="13" t="s">
        <v>79</v>
      </c>
      <c r="AW276" s="13" t="s">
        <v>31</v>
      </c>
      <c r="AX276" s="13" t="s">
        <v>69</v>
      </c>
      <c r="AY276" s="229" t="s">
        <v>133</v>
      </c>
    </row>
    <row r="277" s="14" customFormat="1">
      <c r="A277" s="14"/>
      <c r="B277" s="230"/>
      <c r="C277" s="231"/>
      <c r="D277" s="220" t="s">
        <v>142</v>
      </c>
      <c r="E277" s="232" t="s">
        <v>19</v>
      </c>
      <c r="F277" s="233" t="s">
        <v>144</v>
      </c>
      <c r="G277" s="231"/>
      <c r="H277" s="234">
        <v>120</v>
      </c>
      <c r="I277" s="235"/>
      <c r="J277" s="231"/>
      <c r="K277" s="231"/>
      <c r="L277" s="236"/>
      <c r="M277" s="237"/>
      <c r="N277" s="238"/>
      <c r="O277" s="238"/>
      <c r="P277" s="238"/>
      <c r="Q277" s="238"/>
      <c r="R277" s="238"/>
      <c r="S277" s="238"/>
      <c r="T277" s="239"/>
      <c r="U277" s="14"/>
      <c r="V277" s="14"/>
      <c r="W277" s="14"/>
      <c r="X277" s="14"/>
      <c r="Y277" s="14"/>
      <c r="Z277" s="14"/>
      <c r="AA277" s="14"/>
      <c r="AB277" s="14"/>
      <c r="AC277" s="14"/>
      <c r="AD277" s="14"/>
      <c r="AE277" s="14"/>
      <c r="AT277" s="240" t="s">
        <v>142</v>
      </c>
      <c r="AU277" s="240" t="s">
        <v>79</v>
      </c>
      <c r="AV277" s="14" t="s">
        <v>140</v>
      </c>
      <c r="AW277" s="14" t="s">
        <v>31</v>
      </c>
      <c r="AX277" s="14" t="s">
        <v>77</v>
      </c>
      <c r="AY277" s="240" t="s">
        <v>133</v>
      </c>
    </row>
    <row r="278" s="2" customFormat="1" ht="16.5" customHeight="1">
      <c r="A278" s="39"/>
      <c r="B278" s="40"/>
      <c r="C278" s="205" t="s">
        <v>336</v>
      </c>
      <c r="D278" s="205" t="s">
        <v>135</v>
      </c>
      <c r="E278" s="206" t="s">
        <v>1303</v>
      </c>
      <c r="F278" s="207" t="s">
        <v>1304</v>
      </c>
      <c r="G278" s="208" t="s">
        <v>279</v>
      </c>
      <c r="H278" s="209">
        <v>10</v>
      </c>
      <c r="I278" s="210"/>
      <c r="J278" s="211">
        <f>ROUND(I278*H278,2)</f>
        <v>0</v>
      </c>
      <c r="K278" s="207" t="s">
        <v>139</v>
      </c>
      <c r="L278" s="45"/>
      <c r="M278" s="212" t="s">
        <v>19</v>
      </c>
      <c r="N278" s="213" t="s">
        <v>40</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140</v>
      </c>
      <c r="AT278" s="216" t="s">
        <v>135</v>
      </c>
      <c r="AU278" s="216" t="s">
        <v>79</v>
      </c>
      <c r="AY278" s="18" t="s">
        <v>133</v>
      </c>
      <c r="BE278" s="217">
        <f>IF(N278="základní",J278,0)</f>
        <v>0</v>
      </c>
      <c r="BF278" s="217">
        <f>IF(N278="snížená",J278,0)</f>
        <v>0</v>
      </c>
      <c r="BG278" s="217">
        <f>IF(N278="zákl. přenesená",J278,0)</f>
        <v>0</v>
      </c>
      <c r="BH278" s="217">
        <f>IF(N278="sníž. přenesená",J278,0)</f>
        <v>0</v>
      </c>
      <c r="BI278" s="217">
        <f>IF(N278="nulová",J278,0)</f>
        <v>0</v>
      </c>
      <c r="BJ278" s="18" t="s">
        <v>77</v>
      </c>
      <c r="BK278" s="217">
        <f>ROUND(I278*H278,2)</f>
        <v>0</v>
      </c>
      <c r="BL278" s="18" t="s">
        <v>140</v>
      </c>
      <c r="BM278" s="216" t="s">
        <v>1366</v>
      </c>
    </row>
    <row r="279" s="15" customFormat="1">
      <c r="A279" s="15"/>
      <c r="B279" s="265"/>
      <c r="C279" s="266"/>
      <c r="D279" s="220" t="s">
        <v>142</v>
      </c>
      <c r="E279" s="267" t="s">
        <v>19</v>
      </c>
      <c r="F279" s="268" t="s">
        <v>1341</v>
      </c>
      <c r="G279" s="266"/>
      <c r="H279" s="267" t="s">
        <v>19</v>
      </c>
      <c r="I279" s="269"/>
      <c r="J279" s="266"/>
      <c r="K279" s="266"/>
      <c r="L279" s="270"/>
      <c r="M279" s="271"/>
      <c r="N279" s="272"/>
      <c r="O279" s="272"/>
      <c r="P279" s="272"/>
      <c r="Q279" s="272"/>
      <c r="R279" s="272"/>
      <c r="S279" s="272"/>
      <c r="T279" s="273"/>
      <c r="U279" s="15"/>
      <c r="V279" s="15"/>
      <c r="W279" s="15"/>
      <c r="X279" s="15"/>
      <c r="Y279" s="15"/>
      <c r="Z279" s="15"/>
      <c r="AA279" s="15"/>
      <c r="AB279" s="15"/>
      <c r="AC279" s="15"/>
      <c r="AD279" s="15"/>
      <c r="AE279" s="15"/>
      <c r="AT279" s="274" t="s">
        <v>142</v>
      </c>
      <c r="AU279" s="274" t="s">
        <v>79</v>
      </c>
      <c r="AV279" s="15" t="s">
        <v>77</v>
      </c>
      <c r="AW279" s="15" t="s">
        <v>31</v>
      </c>
      <c r="AX279" s="15" t="s">
        <v>69</v>
      </c>
      <c r="AY279" s="274" t="s">
        <v>133</v>
      </c>
    </row>
    <row r="280" s="13" customFormat="1">
      <c r="A280" s="13"/>
      <c r="B280" s="218"/>
      <c r="C280" s="219"/>
      <c r="D280" s="220" t="s">
        <v>142</v>
      </c>
      <c r="E280" s="221" t="s">
        <v>19</v>
      </c>
      <c r="F280" s="222" t="s">
        <v>1343</v>
      </c>
      <c r="G280" s="219"/>
      <c r="H280" s="223">
        <v>10</v>
      </c>
      <c r="I280" s="224"/>
      <c r="J280" s="219"/>
      <c r="K280" s="219"/>
      <c r="L280" s="225"/>
      <c r="M280" s="226"/>
      <c r="N280" s="227"/>
      <c r="O280" s="227"/>
      <c r="P280" s="227"/>
      <c r="Q280" s="227"/>
      <c r="R280" s="227"/>
      <c r="S280" s="227"/>
      <c r="T280" s="228"/>
      <c r="U280" s="13"/>
      <c r="V280" s="13"/>
      <c r="W280" s="13"/>
      <c r="X280" s="13"/>
      <c r="Y280" s="13"/>
      <c r="Z280" s="13"/>
      <c r="AA280" s="13"/>
      <c r="AB280" s="13"/>
      <c r="AC280" s="13"/>
      <c r="AD280" s="13"/>
      <c r="AE280" s="13"/>
      <c r="AT280" s="229" t="s">
        <v>142</v>
      </c>
      <c r="AU280" s="229" t="s">
        <v>79</v>
      </c>
      <c r="AV280" s="13" t="s">
        <v>79</v>
      </c>
      <c r="AW280" s="13" t="s">
        <v>31</v>
      </c>
      <c r="AX280" s="13" t="s">
        <v>69</v>
      </c>
      <c r="AY280" s="229" t="s">
        <v>133</v>
      </c>
    </row>
    <row r="281" s="14" customFormat="1">
      <c r="A281" s="14"/>
      <c r="B281" s="230"/>
      <c r="C281" s="231"/>
      <c r="D281" s="220" t="s">
        <v>142</v>
      </c>
      <c r="E281" s="232" t="s">
        <v>19</v>
      </c>
      <c r="F281" s="233" t="s">
        <v>144</v>
      </c>
      <c r="G281" s="231"/>
      <c r="H281" s="234">
        <v>10</v>
      </c>
      <c r="I281" s="235"/>
      <c r="J281" s="231"/>
      <c r="K281" s="231"/>
      <c r="L281" s="236"/>
      <c r="M281" s="237"/>
      <c r="N281" s="238"/>
      <c r="O281" s="238"/>
      <c r="P281" s="238"/>
      <c r="Q281" s="238"/>
      <c r="R281" s="238"/>
      <c r="S281" s="238"/>
      <c r="T281" s="239"/>
      <c r="U281" s="14"/>
      <c r="V281" s="14"/>
      <c r="W281" s="14"/>
      <c r="X281" s="14"/>
      <c r="Y281" s="14"/>
      <c r="Z281" s="14"/>
      <c r="AA281" s="14"/>
      <c r="AB281" s="14"/>
      <c r="AC281" s="14"/>
      <c r="AD281" s="14"/>
      <c r="AE281" s="14"/>
      <c r="AT281" s="240" t="s">
        <v>142</v>
      </c>
      <c r="AU281" s="240" t="s">
        <v>79</v>
      </c>
      <c r="AV281" s="14" t="s">
        <v>140</v>
      </c>
      <c r="AW281" s="14" t="s">
        <v>31</v>
      </c>
      <c r="AX281" s="14" t="s">
        <v>77</v>
      </c>
      <c r="AY281" s="240" t="s">
        <v>133</v>
      </c>
    </row>
    <row r="282" s="2" customFormat="1" ht="24.15" customHeight="1">
      <c r="A282" s="39"/>
      <c r="B282" s="40"/>
      <c r="C282" s="205" t="s">
        <v>341</v>
      </c>
      <c r="D282" s="205" t="s">
        <v>135</v>
      </c>
      <c r="E282" s="206" t="s">
        <v>1306</v>
      </c>
      <c r="F282" s="207" t="s">
        <v>1307</v>
      </c>
      <c r="G282" s="208" t="s">
        <v>279</v>
      </c>
      <c r="H282" s="209">
        <v>600</v>
      </c>
      <c r="I282" s="210"/>
      <c r="J282" s="211">
        <f>ROUND(I282*H282,2)</f>
        <v>0</v>
      </c>
      <c r="K282" s="207" t="s">
        <v>139</v>
      </c>
      <c r="L282" s="45"/>
      <c r="M282" s="212" t="s">
        <v>19</v>
      </c>
      <c r="N282" s="213" t="s">
        <v>40</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140</v>
      </c>
      <c r="AT282" s="216" t="s">
        <v>135</v>
      </c>
      <c r="AU282" s="216" t="s">
        <v>79</v>
      </c>
      <c r="AY282" s="18" t="s">
        <v>133</v>
      </c>
      <c r="BE282" s="217">
        <f>IF(N282="základní",J282,0)</f>
        <v>0</v>
      </c>
      <c r="BF282" s="217">
        <f>IF(N282="snížená",J282,0)</f>
        <v>0</v>
      </c>
      <c r="BG282" s="217">
        <f>IF(N282="zákl. přenesená",J282,0)</f>
        <v>0</v>
      </c>
      <c r="BH282" s="217">
        <f>IF(N282="sníž. přenesená",J282,0)</f>
        <v>0</v>
      </c>
      <c r="BI282" s="217">
        <f>IF(N282="nulová",J282,0)</f>
        <v>0</v>
      </c>
      <c r="BJ282" s="18" t="s">
        <v>77</v>
      </c>
      <c r="BK282" s="217">
        <f>ROUND(I282*H282,2)</f>
        <v>0</v>
      </c>
      <c r="BL282" s="18" t="s">
        <v>140</v>
      </c>
      <c r="BM282" s="216" t="s">
        <v>1367</v>
      </c>
    </row>
    <row r="283" s="15" customFormat="1">
      <c r="A283" s="15"/>
      <c r="B283" s="265"/>
      <c r="C283" s="266"/>
      <c r="D283" s="220" t="s">
        <v>142</v>
      </c>
      <c r="E283" s="267" t="s">
        <v>19</v>
      </c>
      <c r="F283" s="268" t="s">
        <v>1341</v>
      </c>
      <c r="G283" s="266"/>
      <c r="H283" s="267" t="s">
        <v>19</v>
      </c>
      <c r="I283" s="269"/>
      <c r="J283" s="266"/>
      <c r="K283" s="266"/>
      <c r="L283" s="270"/>
      <c r="M283" s="271"/>
      <c r="N283" s="272"/>
      <c r="O283" s="272"/>
      <c r="P283" s="272"/>
      <c r="Q283" s="272"/>
      <c r="R283" s="272"/>
      <c r="S283" s="272"/>
      <c r="T283" s="273"/>
      <c r="U283" s="15"/>
      <c r="V283" s="15"/>
      <c r="W283" s="15"/>
      <c r="X283" s="15"/>
      <c r="Y283" s="15"/>
      <c r="Z283" s="15"/>
      <c r="AA283" s="15"/>
      <c r="AB283" s="15"/>
      <c r="AC283" s="15"/>
      <c r="AD283" s="15"/>
      <c r="AE283" s="15"/>
      <c r="AT283" s="274" t="s">
        <v>142</v>
      </c>
      <c r="AU283" s="274" t="s">
        <v>79</v>
      </c>
      <c r="AV283" s="15" t="s">
        <v>77</v>
      </c>
      <c r="AW283" s="15" t="s">
        <v>31</v>
      </c>
      <c r="AX283" s="15" t="s">
        <v>69</v>
      </c>
      <c r="AY283" s="274" t="s">
        <v>133</v>
      </c>
    </row>
    <row r="284" s="13" customFormat="1">
      <c r="A284" s="13"/>
      <c r="B284" s="218"/>
      <c r="C284" s="219"/>
      <c r="D284" s="220" t="s">
        <v>142</v>
      </c>
      <c r="E284" s="221" t="s">
        <v>19</v>
      </c>
      <c r="F284" s="222" t="s">
        <v>1352</v>
      </c>
      <c r="G284" s="219"/>
      <c r="H284" s="223">
        <v>600</v>
      </c>
      <c r="I284" s="224"/>
      <c r="J284" s="219"/>
      <c r="K284" s="219"/>
      <c r="L284" s="225"/>
      <c r="M284" s="226"/>
      <c r="N284" s="227"/>
      <c r="O284" s="227"/>
      <c r="P284" s="227"/>
      <c r="Q284" s="227"/>
      <c r="R284" s="227"/>
      <c r="S284" s="227"/>
      <c r="T284" s="228"/>
      <c r="U284" s="13"/>
      <c r="V284" s="13"/>
      <c r="W284" s="13"/>
      <c r="X284" s="13"/>
      <c r="Y284" s="13"/>
      <c r="Z284" s="13"/>
      <c r="AA284" s="13"/>
      <c r="AB284" s="13"/>
      <c r="AC284" s="13"/>
      <c r="AD284" s="13"/>
      <c r="AE284" s="13"/>
      <c r="AT284" s="229" t="s">
        <v>142</v>
      </c>
      <c r="AU284" s="229" t="s">
        <v>79</v>
      </c>
      <c r="AV284" s="13" t="s">
        <v>79</v>
      </c>
      <c r="AW284" s="13" t="s">
        <v>31</v>
      </c>
      <c r="AX284" s="13" t="s">
        <v>69</v>
      </c>
      <c r="AY284" s="229" t="s">
        <v>133</v>
      </c>
    </row>
    <row r="285" s="14" customFormat="1">
      <c r="A285" s="14"/>
      <c r="B285" s="230"/>
      <c r="C285" s="231"/>
      <c r="D285" s="220" t="s">
        <v>142</v>
      </c>
      <c r="E285" s="232" t="s">
        <v>19</v>
      </c>
      <c r="F285" s="233" t="s">
        <v>144</v>
      </c>
      <c r="G285" s="231"/>
      <c r="H285" s="234">
        <v>600</v>
      </c>
      <c r="I285" s="235"/>
      <c r="J285" s="231"/>
      <c r="K285" s="231"/>
      <c r="L285" s="236"/>
      <c r="M285" s="237"/>
      <c r="N285" s="238"/>
      <c r="O285" s="238"/>
      <c r="P285" s="238"/>
      <c r="Q285" s="238"/>
      <c r="R285" s="238"/>
      <c r="S285" s="238"/>
      <c r="T285" s="239"/>
      <c r="U285" s="14"/>
      <c r="V285" s="14"/>
      <c r="W285" s="14"/>
      <c r="X285" s="14"/>
      <c r="Y285" s="14"/>
      <c r="Z285" s="14"/>
      <c r="AA285" s="14"/>
      <c r="AB285" s="14"/>
      <c r="AC285" s="14"/>
      <c r="AD285" s="14"/>
      <c r="AE285" s="14"/>
      <c r="AT285" s="240" t="s">
        <v>142</v>
      </c>
      <c r="AU285" s="240" t="s">
        <v>79</v>
      </c>
      <c r="AV285" s="14" t="s">
        <v>140</v>
      </c>
      <c r="AW285" s="14" t="s">
        <v>31</v>
      </c>
      <c r="AX285" s="14" t="s">
        <v>77</v>
      </c>
      <c r="AY285" s="240" t="s">
        <v>133</v>
      </c>
    </row>
    <row r="286" s="2" customFormat="1" ht="24.15" customHeight="1">
      <c r="A286" s="39"/>
      <c r="B286" s="40"/>
      <c r="C286" s="205" t="s">
        <v>353</v>
      </c>
      <c r="D286" s="205" t="s">
        <v>135</v>
      </c>
      <c r="E286" s="206" t="s">
        <v>1315</v>
      </c>
      <c r="F286" s="207" t="s">
        <v>1316</v>
      </c>
      <c r="G286" s="208" t="s">
        <v>279</v>
      </c>
      <c r="H286" s="209">
        <v>2</v>
      </c>
      <c r="I286" s="210"/>
      <c r="J286" s="211">
        <f>ROUND(I286*H286,2)</f>
        <v>0</v>
      </c>
      <c r="K286" s="207" t="s">
        <v>139</v>
      </c>
      <c r="L286" s="45"/>
      <c r="M286" s="212" t="s">
        <v>19</v>
      </c>
      <c r="N286" s="213" t="s">
        <v>40</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140</v>
      </c>
      <c r="AT286" s="216" t="s">
        <v>135</v>
      </c>
      <c r="AU286" s="216" t="s">
        <v>79</v>
      </c>
      <c r="AY286" s="18" t="s">
        <v>133</v>
      </c>
      <c r="BE286" s="217">
        <f>IF(N286="základní",J286,0)</f>
        <v>0</v>
      </c>
      <c r="BF286" s="217">
        <f>IF(N286="snížená",J286,0)</f>
        <v>0</v>
      </c>
      <c r="BG286" s="217">
        <f>IF(N286="zákl. přenesená",J286,0)</f>
        <v>0</v>
      </c>
      <c r="BH286" s="217">
        <f>IF(N286="sníž. přenesená",J286,0)</f>
        <v>0</v>
      </c>
      <c r="BI286" s="217">
        <f>IF(N286="nulová",J286,0)</f>
        <v>0</v>
      </c>
      <c r="BJ286" s="18" t="s">
        <v>77</v>
      </c>
      <c r="BK286" s="217">
        <f>ROUND(I286*H286,2)</f>
        <v>0</v>
      </c>
      <c r="BL286" s="18" t="s">
        <v>140</v>
      </c>
      <c r="BM286" s="216" t="s">
        <v>1368</v>
      </c>
    </row>
    <row r="287" s="15" customFormat="1">
      <c r="A287" s="15"/>
      <c r="B287" s="265"/>
      <c r="C287" s="266"/>
      <c r="D287" s="220" t="s">
        <v>142</v>
      </c>
      <c r="E287" s="267" t="s">
        <v>19</v>
      </c>
      <c r="F287" s="268" t="s">
        <v>1341</v>
      </c>
      <c r="G287" s="266"/>
      <c r="H287" s="267" t="s">
        <v>19</v>
      </c>
      <c r="I287" s="269"/>
      <c r="J287" s="266"/>
      <c r="K287" s="266"/>
      <c r="L287" s="270"/>
      <c r="M287" s="271"/>
      <c r="N287" s="272"/>
      <c r="O287" s="272"/>
      <c r="P287" s="272"/>
      <c r="Q287" s="272"/>
      <c r="R287" s="272"/>
      <c r="S287" s="272"/>
      <c r="T287" s="273"/>
      <c r="U287" s="15"/>
      <c r="V287" s="15"/>
      <c r="W287" s="15"/>
      <c r="X287" s="15"/>
      <c r="Y287" s="15"/>
      <c r="Z287" s="15"/>
      <c r="AA287" s="15"/>
      <c r="AB287" s="15"/>
      <c r="AC287" s="15"/>
      <c r="AD287" s="15"/>
      <c r="AE287" s="15"/>
      <c r="AT287" s="274" t="s">
        <v>142</v>
      </c>
      <c r="AU287" s="274" t="s">
        <v>79</v>
      </c>
      <c r="AV287" s="15" t="s">
        <v>77</v>
      </c>
      <c r="AW287" s="15" t="s">
        <v>31</v>
      </c>
      <c r="AX287" s="15" t="s">
        <v>69</v>
      </c>
      <c r="AY287" s="274" t="s">
        <v>133</v>
      </c>
    </row>
    <row r="288" s="13" customFormat="1">
      <c r="A288" s="13"/>
      <c r="B288" s="218"/>
      <c r="C288" s="219"/>
      <c r="D288" s="220" t="s">
        <v>142</v>
      </c>
      <c r="E288" s="221" t="s">
        <v>19</v>
      </c>
      <c r="F288" s="222" t="s">
        <v>1363</v>
      </c>
      <c r="G288" s="219"/>
      <c r="H288" s="223">
        <v>2</v>
      </c>
      <c r="I288" s="224"/>
      <c r="J288" s="219"/>
      <c r="K288" s="219"/>
      <c r="L288" s="225"/>
      <c r="M288" s="226"/>
      <c r="N288" s="227"/>
      <c r="O288" s="227"/>
      <c r="P288" s="227"/>
      <c r="Q288" s="227"/>
      <c r="R288" s="227"/>
      <c r="S288" s="227"/>
      <c r="T288" s="228"/>
      <c r="U288" s="13"/>
      <c r="V288" s="13"/>
      <c r="W288" s="13"/>
      <c r="X288" s="13"/>
      <c r="Y288" s="13"/>
      <c r="Z288" s="13"/>
      <c r="AA288" s="13"/>
      <c r="AB288" s="13"/>
      <c r="AC288" s="13"/>
      <c r="AD288" s="13"/>
      <c r="AE288" s="13"/>
      <c r="AT288" s="229" t="s">
        <v>142</v>
      </c>
      <c r="AU288" s="229" t="s">
        <v>79</v>
      </c>
      <c r="AV288" s="13" t="s">
        <v>79</v>
      </c>
      <c r="AW288" s="13" t="s">
        <v>31</v>
      </c>
      <c r="AX288" s="13" t="s">
        <v>69</v>
      </c>
      <c r="AY288" s="229" t="s">
        <v>133</v>
      </c>
    </row>
    <row r="289" s="14" customFormat="1">
      <c r="A289" s="14"/>
      <c r="B289" s="230"/>
      <c r="C289" s="231"/>
      <c r="D289" s="220" t="s">
        <v>142</v>
      </c>
      <c r="E289" s="232" t="s">
        <v>19</v>
      </c>
      <c r="F289" s="233" t="s">
        <v>144</v>
      </c>
      <c r="G289" s="231"/>
      <c r="H289" s="234">
        <v>2</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142</v>
      </c>
      <c r="AU289" s="240" t="s">
        <v>79</v>
      </c>
      <c r="AV289" s="14" t="s">
        <v>140</v>
      </c>
      <c r="AW289" s="14" t="s">
        <v>31</v>
      </c>
      <c r="AX289" s="14" t="s">
        <v>77</v>
      </c>
      <c r="AY289" s="240" t="s">
        <v>133</v>
      </c>
    </row>
    <row r="290" s="2" customFormat="1" ht="24.15" customHeight="1">
      <c r="A290" s="39"/>
      <c r="B290" s="40"/>
      <c r="C290" s="205" t="s">
        <v>358</v>
      </c>
      <c r="D290" s="205" t="s">
        <v>135</v>
      </c>
      <c r="E290" s="206" t="s">
        <v>1318</v>
      </c>
      <c r="F290" s="207" t="s">
        <v>1319</v>
      </c>
      <c r="G290" s="208" t="s">
        <v>279</v>
      </c>
      <c r="H290" s="209">
        <v>120</v>
      </c>
      <c r="I290" s="210"/>
      <c r="J290" s="211">
        <f>ROUND(I290*H290,2)</f>
        <v>0</v>
      </c>
      <c r="K290" s="207" t="s">
        <v>139</v>
      </c>
      <c r="L290" s="45"/>
      <c r="M290" s="212" t="s">
        <v>19</v>
      </c>
      <c r="N290" s="213" t="s">
        <v>40</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140</v>
      </c>
      <c r="AT290" s="216" t="s">
        <v>135</v>
      </c>
      <c r="AU290" s="216" t="s">
        <v>79</v>
      </c>
      <c r="AY290" s="18" t="s">
        <v>133</v>
      </c>
      <c r="BE290" s="217">
        <f>IF(N290="základní",J290,0)</f>
        <v>0</v>
      </c>
      <c r="BF290" s="217">
        <f>IF(N290="snížená",J290,0)</f>
        <v>0</v>
      </c>
      <c r="BG290" s="217">
        <f>IF(N290="zákl. přenesená",J290,0)</f>
        <v>0</v>
      </c>
      <c r="BH290" s="217">
        <f>IF(N290="sníž. přenesená",J290,0)</f>
        <v>0</v>
      </c>
      <c r="BI290" s="217">
        <f>IF(N290="nulová",J290,0)</f>
        <v>0</v>
      </c>
      <c r="BJ290" s="18" t="s">
        <v>77</v>
      </c>
      <c r="BK290" s="217">
        <f>ROUND(I290*H290,2)</f>
        <v>0</v>
      </c>
      <c r="BL290" s="18" t="s">
        <v>140</v>
      </c>
      <c r="BM290" s="216" t="s">
        <v>1369</v>
      </c>
    </row>
    <row r="291" s="15" customFormat="1">
      <c r="A291" s="15"/>
      <c r="B291" s="265"/>
      <c r="C291" s="266"/>
      <c r="D291" s="220" t="s">
        <v>142</v>
      </c>
      <c r="E291" s="267" t="s">
        <v>19</v>
      </c>
      <c r="F291" s="268" t="s">
        <v>1341</v>
      </c>
      <c r="G291" s="266"/>
      <c r="H291" s="267" t="s">
        <v>19</v>
      </c>
      <c r="I291" s="269"/>
      <c r="J291" s="266"/>
      <c r="K291" s="266"/>
      <c r="L291" s="270"/>
      <c r="M291" s="271"/>
      <c r="N291" s="272"/>
      <c r="O291" s="272"/>
      <c r="P291" s="272"/>
      <c r="Q291" s="272"/>
      <c r="R291" s="272"/>
      <c r="S291" s="272"/>
      <c r="T291" s="273"/>
      <c r="U291" s="15"/>
      <c r="V291" s="15"/>
      <c r="W291" s="15"/>
      <c r="X291" s="15"/>
      <c r="Y291" s="15"/>
      <c r="Z291" s="15"/>
      <c r="AA291" s="15"/>
      <c r="AB291" s="15"/>
      <c r="AC291" s="15"/>
      <c r="AD291" s="15"/>
      <c r="AE291" s="15"/>
      <c r="AT291" s="274" t="s">
        <v>142</v>
      </c>
      <c r="AU291" s="274" t="s">
        <v>79</v>
      </c>
      <c r="AV291" s="15" t="s">
        <v>77</v>
      </c>
      <c r="AW291" s="15" t="s">
        <v>31</v>
      </c>
      <c r="AX291" s="15" t="s">
        <v>69</v>
      </c>
      <c r="AY291" s="274" t="s">
        <v>133</v>
      </c>
    </row>
    <row r="292" s="13" customFormat="1">
      <c r="A292" s="13"/>
      <c r="B292" s="218"/>
      <c r="C292" s="219"/>
      <c r="D292" s="220" t="s">
        <v>142</v>
      </c>
      <c r="E292" s="221" t="s">
        <v>19</v>
      </c>
      <c r="F292" s="222" t="s">
        <v>1365</v>
      </c>
      <c r="G292" s="219"/>
      <c r="H292" s="223">
        <v>120</v>
      </c>
      <c r="I292" s="224"/>
      <c r="J292" s="219"/>
      <c r="K292" s="219"/>
      <c r="L292" s="225"/>
      <c r="M292" s="226"/>
      <c r="N292" s="227"/>
      <c r="O292" s="227"/>
      <c r="P292" s="227"/>
      <c r="Q292" s="227"/>
      <c r="R292" s="227"/>
      <c r="S292" s="227"/>
      <c r="T292" s="228"/>
      <c r="U292" s="13"/>
      <c r="V292" s="13"/>
      <c r="W292" s="13"/>
      <c r="X292" s="13"/>
      <c r="Y292" s="13"/>
      <c r="Z292" s="13"/>
      <c r="AA292" s="13"/>
      <c r="AB292" s="13"/>
      <c r="AC292" s="13"/>
      <c r="AD292" s="13"/>
      <c r="AE292" s="13"/>
      <c r="AT292" s="229" t="s">
        <v>142</v>
      </c>
      <c r="AU292" s="229" t="s">
        <v>79</v>
      </c>
      <c r="AV292" s="13" t="s">
        <v>79</v>
      </c>
      <c r="AW292" s="13" t="s">
        <v>31</v>
      </c>
      <c r="AX292" s="13" t="s">
        <v>69</v>
      </c>
      <c r="AY292" s="229" t="s">
        <v>133</v>
      </c>
    </row>
    <row r="293" s="14" customFormat="1">
      <c r="A293" s="14"/>
      <c r="B293" s="230"/>
      <c r="C293" s="231"/>
      <c r="D293" s="220" t="s">
        <v>142</v>
      </c>
      <c r="E293" s="232" t="s">
        <v>19</v>
      </c>
      <c r="F293" s="233" t="s">
        <v>144</v>
      </c>
      <c r="G293" s="231"/>
      <c r="H293" s="234">
        <v>120</v>
      </c>
      <c r="I293" s="235"/>
      <c r="J293" s="231"/>
      <c r="K293" s="231"/>
      <c r="L293" s="236"/>
      <c r="M293" s="237"/>
      <c r="N293" s="238"/>
      <c r="O293" s="238"/>
      <c r="P293" s="238"/>
      <c r="Q293" s="238"/>
      <c r="R293" s="238"/>
      <c r="S293" s="238"/>
      <c r="T293" s="239"/>
      <c r="U293" s="14"/>
      <c r="V293" s="14"/>
      <c r="W293" s="14"/>
      <c r="X293" s="14"/>
      <c r="Y293" s="14"/>
      <c r="Z293" s="14"/>
      <c r="AA293" s="14"/>
      <c r="AB293" s="14"/>
      <c r="AC293" s="14"/>
      <c r="AD293" s="14"/>
      <c r="AE293" s="14"/>
      <c r="AT293" s="240" t="s">
        <v>142</v>
      </c>
      <c r="AU293" s="240" t="s">
        <v>79</v>
      </c>
      <c r="AV293" s="14" t="s">
        <v>140</v>
      </c>
      <c r="AW293" s="14" t="s">
        <v>31</v>
      </c>
      <c r="AX293" s="14" t="s">
        <v>77</v>
      </c>
      <c r="AY293" s="240" t="s">
        <v>133</v>
      </c>
    </row>
    <row r="294" s="2" customFormat="1" ht="16.5" customHeight="1">
      <c r="A294" s="39"/>
      <c r="B294" s="40"/>
      <c r="C294" s="205" t="s">
        <v>362</v>
      </c>
      <c r="D294" s="205" t="s">
        <v>135</v>
      </c>
      <c r="E294" s="206" t="s">
        <v>1321</v>
      </c>
      <c r="F294" s="207" t="s">
        <v>1322</v>
      </c>
      <c r="G294" s="208" t="s">
        <v>279</v>
      </c>
      <c r="H294" s="209">
        <v>3</v>
      </c>
      <c r="I294" s="210"/>
      <c r="J294" s="211">
        <f>ROUND(I294*H294,2)</f>
        <v>0</v>
      </c>
      <c r="K294" s="207" t="s">
        <v>139</v>
      </c>
      <c r="L294" s="45"/>
      <c r="M294" s="212" t="s">
        <v>19</v>
      </c>
      <c r="N294" s="213" t="s">
        <v>40</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140</v>
      </c>
      <c r="AT294" s="216" t="s">
        <v>135</v>
      </c>
      <c r="AU294" s="216" t="s">
        <v>79</v>
      </c>
      <c r="AY294" s="18" t="s">
        <v>133</v>
      </c>
      <c r="BE294" s="217">
        <f>IF(N294="základní",J294,0)</f>
        <v>0</v>
      </c>
      <c r="BF294" s="217">
        <f>IF(N294="snížená",J294,0)</f>
        <v>0</v>
      </c>
      <c r="BG294" s="217">
        <f>IF(N294="zákl. přenesená",J294,0)</f>
        <v>0</v>
      </c>
      <c r="BH294" s="217">
        <f>IF(N294="sníž. přenesená",J294,0)</f>
        <v>0</v>
      </c>
      <c r="BI294" s="217">
        <f>IF(N294="nulová",J294,0)</f>
        <v>0</v>
      </c>
      <c r="BJ294" s="18" t="s">
        <v>77</v>
      </c>
      <c r="BK294" s="217">
        <f>ROUND(I294*H294,2)</f>
        <v>0</v>
      </c>
      <c r="BL294" s="18" t="s">
        <v>140</v>
      </c>
      <c r="BM294" s="216" t="s">
        <v>1370</v>
      </c>
    </row>
    <row r="295" s="13" customFormat="1">
      <c r="A295" s="13"/>
      <c r="B295" s="218"/>
      <c r="C295" s="219"/>
      <c r="D295" s="220" t="s">
        <v>142</v>
      </c>
      <c r="E295" s="221" t="s">
        <v>19</v>
      </c>
      <c r="F295" s="222" t="s">
        <v>1371</v>
      </c>
      <c r="G295" s="219"/>
      <c r="H295" s="223">
        <v>3</v>
      </c>
      <c r="I295" s="224"/>
      <c r="J295" s="219"/>
      <c r="K295" s="219"/>
      <c r="L295" s="225"/>
      <c r="M295" s="226"/>
      <c r="N295" s="227"/>
      <c r="O295" s="227"/>
      <c r="P295" s="227"/>
      <c r="Q295" s="227"/>
      <c r="R295" s="227"/>
      <c r="S295" s="227"/>
      <c r="T295" s="228"/>
      <c r="U295" s="13"/>
      <c r="V295" s="13"/>
      <c r="W295" s="13"/>
      <c r="X295" s="13"/>
      <c r="Y295" s="13"/>
      <c r="Z295" s="13"/>
      <c r="AA295" s="13"/>
      <c r="AB295" s="13"/>
      <c r="AC295" s="13"/>
      <c r="AD295" s="13"/>
      <c r="AE295" s="13"/>
      <c r="AT295" s="229" t="s">
        <v>142</v>
      </c>
      <c r="AU295" s="229" t="s">
        <v>79</v>
      </c>
      <c r="AV295" s="13" t="s">
        <v>79</v>
      </c>
      <c r="AW295" s="13" t="s">
        <v>31</v>
      </c>
      <c r="AX295" s="13" t="s">
        <v>69</v>
      </c>
      <c r="AY295" s="229" t="s">
        <v>133</v>
      </c>
    </row>
    <row r="296" s="14" customFormat="1">
      <c r="A296" s="14"/>
      <c r="B296" s="230"/>
      <c r="C296" s="231"/>
      <c r="D296" s="220" t="s">
        <v>142</v>
      </c>
      <c r="E296" s="232" t="s">
        <v>19</v>
      </c>
      <c r="F296" s="233" t="s">
        <v>144</v>
      </c>
      <c r="G296" s="231"/>
      <c r="H296" s="234">
        <v>3</v>
      </c>
      <c r="I296" s="235"/>
      <c r="J296" s="231"/>
      <c r="K296" s="231"/>
      <c r="L296" s="236"/>
      <c r="M296" s="237"/>
      <c r="N296" s="238"/>
      <c r="O296" s="238"/>
      <c r="P296" s="238"/>
      <c r="Q296" s="238"/>
      <c r="R296" s="238"/>
      <c r="S296" s="238"/>
      <c r="T296" s="239"/>
      <c r="U296" s="14"/>
      <c r="V296" s="14"/>
      <c r="W296" s="14"/>
      <c r="X296" s="14"/>
      <c r="Y296" s="14"/>
      <c r="Z296" s="14"/>
      <c r="AA296" s="14"/>
      <c r="AB296" s="14"/>
      <c r="AC296" s="14"/>
      <c r="AD296" s="14"/>
      <c r="AE296" s="14"/>
      <c r="AT296" s="240" t="s">
        <v>142</v>
      </c>
      <c r="AU296" s="240" t="s">
        <v>79</v>
      </c>
      <c r="AV296" s="14" t="s">
        <v>140</v>
      </c>
      <c r="AW296" s="14" t="s">
        <v>31</v>
      </c>
      <c r="AX296" s="14" t="s">
        <v>77</v>
      </c>
      <c r="AY296" s="240" t="s">
        <v>133</v>
      </c>
    </row>
    <row r="297" s="2" customFormat="1" ht="16.5" customHeight="1">
      <c r="A297" s="39"/>
      <c r="B297" s="40"/>
      <c r="C297" s="205" t="s">
        <v>373</v>
      </c>
      <c r="D297" s="205" t="s">
        <v>135</v>
      </c>
      <c r="E297" s="206" t="s">
        <v>1325</v>
      </c>
      <c r="F297" s="207" t="s">
        <v>1326</v>
      </c>
      <c r="G297" s="208" t="s">
        <v>279</v>
      </c>
      <c r="H297" s="209">
        <v>3</v>
      </c>
      <c r="I297" s="210"/>
      <c r="J297" s="211">
        <f>ROUND(I297*H297,2)</f>
        <v>0</v>
      </c>
      <c r="K297" s="207" t="s">
        <v>139</v>
      </c>
      <c r="L297" s="45"/>
      <c r="M297" s="212" t="s">
        <v>19</v>
      </c>
      <c r="N297" s="213" t="s">
        <v>40</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140</v>
      </c>
      <c r="AT297" s="216" t="s">
        <v>135</v>
      </c>
      <c r="AU297" s="216" t="s">
        <v>79</v>
      </c>
      <c r="AY297" s="18" t="s">
        <v>133</v>
      </c>
      <c r="BE297" s="217">
        <f>IF(N297="základní",J297,0)</f>
        <v>0</v>
      </c>
      <c r="BF297" s="217">
        <f>IF(N297="snížená",J297,0)</f>
        <v>0</v>
      </c>
      <c r="BG297" s="217">
        <f>IF(N297="zákl. přenesená",J297,0)</f>
        <v>0</v>
      </c>
      <c r="BH297" s="217">
        <f>IF(N297="sníž. přenesená",J297,0)</f>
        <v>0</v>
      </c>
      <c r="BI297" s="217">
        <f>IF(N297="nulová",J297,0)</f>
        <v>0</v>
      </c>
      <c r="BJ297" s="18" t="s">
        <v>77</v>
      </c>
      <c r="BK297" s="217">
        <f>ROUND(I297*H297,2)</f>
        <v>0</v>
      </c>
      <c r="BL297" s="18" t="s">
        <v>140</v>
      </c>
      <c r="BM297" s="216" t="s">
        <v>1372</v>
      </c>
    </row>
    <row r="298" s="13" customFormat="1">
      <c r="A298" s="13"/>
      <c r="B298" s="218"/>
      <c r="C298" s="219"/>
      <c r="D298" s="220" t="s">
        <v>142</v>
      </c>
      <c r="E298" s="221" t="s">
        <v>19</v>
      </c>
      <c r="F298" s="222" t="s">
        <v>1371</v>
      </c>
      <c r="G298" s="219"/>
      <c r="H298" s="223">
        <v>3</v>
      </c>
      <c r="I298" s="224"/>
      <c r="J298" s="219"/>
      <c r="K298" s="219"/>
      <c r="L298" s="225"/>
      <c r="M298" s="226"/>
      <c r="N298" s="227"/>
      <c r="O298" s="227"/>
      <c r="P298" s="227"/>
      <c r="Q298" s="227"/>
      <c r="R298" s="227"/>
      <c r="S298" s="227"/>
      <c r="T298" s="228"/>
      <c r="U298" s="13"/>
      <c r="V298" s="13"/>
      <c r="W298" s="13"/>
      <c r="X298" s="13"/>
      <c r="Y298" s="13"/>
      <c r="Z298" s="13"/>
      <c r="AA298" s="13"/>
      <c r="AB298" s="13"/>
      <c r="AC298" s="13"/>
      <c r="AD298" s="13"/>
      <c r="AE298" s="13"/>
      <c r="AT298" s="229" t="s">
        <v>142</v>
      </c>
      <c r="AU298" s="229" t="s">
        <v>79</v>
      </c>
      <c r="AV298" s="13" t="s">
        <v>79</v>
      </c>
      <c r="AW298" s="13" t="s">
        <v>31</v>
      </c>
      <c r="AX298" s="13" t="s">
        <v>69</v>
      </c>
      <c r="AY298" s="229" t="s">
        <v>133</v>
      </c>
    </row>
    <row r="299" s="14" customFormat="1">
      <c r="A299" s="14"/>
      <c r="B299" s="230"/>
      <c r="C299" s="231"/>
      <c r="D299" s="220" t="s">
        <v>142</v>
      </c>
      <c r="E299" s="232" t="s">
        <v>19</v>
      </c>
      <c r="F299" s="233" t="s">
        <v>144</v>
      </c>
      <c r="G299" s="231"/>
      <c r="H299" s="234">
        <v>3</v>
      </c>
      <c r="I299" s="235"/>
      <c r="J299" s="231"/>
      <c r="K299" s="231"/>
      <c r="L299" s="236"/>
      <c r="M299" s="237"/>
      <c r="N299" s="238"/>
      <c r="O299" s="238"/>
      <c r="P299" s="238"/>
      <c r="Q299" s="238"/>
      <c r="R299" s="238"/>
      <c r="S299" s="238"/>
      <c r="T299" s="239"/>
      <c r="U299" s="14"/>
      <c r="V299" s="14"/>
      <c r="W299" s="14"/>
      <c r="X299" s="14"/>
      <c r="Y299" s="14"/>
      <c r="Z299" s="14"/>
      <c r="AA299" s="14"/>
      <c r="AB299" s="14"/>
      <c r="AC299" s="14"/>
      <c r="AD299" s="14"/>
      <c r="AE299" s="14"/>
      <c r="AT299" s="240" t="s">
        <v>142</v>
      </c>
      <c r="AU299" s="240" t="s">
        <v>79</v>
      </c>
      <c r="AV299" s="14" t="s">
        <v>140</v>
      </c>
      <c r="AW299" s="14" t="s">
        <v>31</v>
      </c>
      <c r="AX299" s="14" t="s">
        <v>77</v>
      </c>
      <c r="AY299" s="240" t="s">
        <v>133</v>
      </c>
    </row>
    <row r="300" s="2" customFormat="1" ht="16.5" customHeight="1">
      <c r="A300" s="39"/>
      <c r="B300" s="40"/>
      <c r="C300" s="205" t="s">
        <v>636</v>
      </c>
      <c r="D300" s="205" t="s">
        <v>135</v>
      </c>
      <c r="E300" s="206" t="s">
        <v>1373</v>
      </c>
      <c r="F300" s="207" t="s">
        <v>1374</v>
      </c>
      <c r="G300" s="208" t="s">
        <v>279</v>
      </c>
      <c r="H300" s="209">
        <v>7</v>
      </c>
      <c r="I300" s="210"/>
      <c r="J300" s="211">
        <f>ROUND(I300*H300,2)</f>
        <v>0</v>
      </c>
      <c r="K300" s="207" t="s">
        <v>139</v>
      </c>
      <c r="L300" s="45"/>
      <c r="M300" s="212" t="s">
        <v>19</v>
      </c>
      <c r="N300" s="213" t="s">
        <v>40</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140</v>
      </c>
      <c r="AT300" s="216" t="s">
        <v>135</v>
      </c>
      <c r="AU300" s="216" t="s">
        <v>79</v>
      </c>
      <c r="AY300" s="18" t="s">
        <v>133</v>
      </c>
      <c r="BE300" s="217">
        <f>IF(N300="základní",J300,0)</f>
        <v>0</v>
      </c>
      <c r="BF300" s="217">
        <f>IF(N300="snížená",J300,0)</f>
        <v>0</v>
      </c>
      <c r="BG300" s="217">
        <f>IF(N300="zákl. přenesená",J300,0)</f>
        <v>0</v>
      </c>
      <c r="BH300" s="217">
        <f>IF(N300="sníž. přenesená",J300,0)</f>
        <v>0</v>
      </c>
      <c r="BI300" s="217">
        <f>IF(N300="nulová",J300,0)</f>
        <v>0</v>
      </c>
      <c r="BJ300" s="18" t="s">
        <v>77</v>
      </c>
      <c r="BK300" s="217">
        <f>ROUND(I300*H300,2)</f>
        <v>0</v>
      </c>
      <c r="BL300" s="18" t="s">
        <v>140</v>
      </c>
      <c r="BM300" s="216" t="s">
        <v>1375</v>
      </c>
    </row>
    <row r="301" s="13" customFormat="1">
      <c r="A301" s="13"/>
      <c r="B301" s="218"/>
      <c r="C301" s="219"/>
      <c r="D301" s="220" t="s">
        <v>142</v>
      </c>
      <c r="E301" s="221" t="s">
        <v>19</v>
      </c>
      <c r="F301" s="222" t="s">
        <v>1376</v>
      </c>
      <c r="G301" s="219"/>
      <c r="H301" s="223">
        <v>2</v>
      </c>
      <c r="I301" s="224"/>
      <c r="J301" s="219"/>
      <c r="K301" s="219"/>
      <c r="L301" s="225"/>
      <c r="M301" s="226"/>
      <c r="N301" s="227"/>
      <c r="O301" s="227"/>
      <c r="P301" s="227"/>
      <c r="Q301" s="227"/>
      <c r="R301" s="227"/>
      <c r="S301" s="227"/>
      <c r="T301" s="228"/>
      <c r="U301" s="13"/>
      <c r="V301" s="13"/>
      <c r="W301" s="13"/>
      <c r="X301" s="13"/>
      <c r="Y301" s="13"/>
      <c r="Z301" s="13"/>
      <c r="AA301" s="13"/>
      <c r="AB301" s="13"/>
      <c r="AC301" s="13"/>
      <c r="AD301" s="13"/>
      <c r="AE301" s="13"/>
      <c r="AT301" s="229" t="s">
        <v>142</v>
      </c>
      <c r="AU301" s="229" t="s">
        <v>79</v>
      </c>
      <c r="AV301" s="13" t="s">
        <v>79</v>
      </c>
      <c r="AW301" s="13" t="s">
        <v>31</v>
      </c>
      <c r="AX301" s="13" t="s">
        <v>69</v>
      </c>
      <c r="AY301" s="229" t="s">
        <v>133</v>
      </c>
    </row>
    <row r="302" s="13" customFormat="1">
      <c r="A302" s="13"/>
      <c r="B302" s="218"/>
      <c r="C302" s="219"/>
      <c r="D302" s="220" t="s">
        <v>142</v>
      </c>
      <c r="E302" s="221" t="s">
        <v>19</v>
      </c>
      <c r="F302" s="222" t="s">
        <v>1377</v>
      </c>
      <c r="G302" s="219"/>
      <c r="H302" s="223">
        <v>5</v>
      </c>
      <c r="I302" s="224"/>
      <c r="J302" s="219"/>
      <c r="K302" s="219"/>
      <c r="L302" s="225"/>
      <c r="M302" s="226"/>
      <c r="N302" s="227"/>
      <c r="O302" s="227"/>
      <c r="P302" s="227"/>
      <c r="Q302" s="227"/>
      <c r="R302" s="227"/>
      <c r="S302" s="227"/>
      <c r="T302" s="228"/>
      <c r="U302" s="13"/>
      <c r="V302" s="13"/>
      <c r="W302" s="13"/>
      <c r="X302" s="13"/>
      <c r="Y302" s="13"/>
      <c r="Z302" s="13"/>
      <c r="AA302" s="13"/>
      <c r="AB302" s="13"/>
      <c r="AC302" s="13"/>
      <c r="AD302" s="13"/>
      <c r="AE302" s="13"/>
      <c r="AT302" s="229" t="s">
        <v>142</v>
      </c>
      <c r="AU302" s="229" t="s">
        <v>79</v>
      </c>
      <c r="AV302" s="13" t="s">
        <v>79</v>
      </c>
      <c r="AW302" s="13" t="s">
        <v>31</v>
      </c>
      <c r="AX302" s="13" t="s">
        <v>69</v>
      </c>
      <c r="AY302" s="229" t="s">
        <v>133</v>
      </c>
    </row>
    <row r="303" s="14" customFormat="1">
      <c r="A303" s="14"/>
      <c r="B303" s="230"/>
      <c r="C303" s="231"/>
      <c r="D303" s="220" t="s">
        <v>142</v>
      </c>
      <c r="E303" s="232" t="s">
        <v>19</v>
      </c>
      <c r="F303" s="233" t="s">
        <v>144</v>
      </c>
      <c r="G303" s="231"/>
      <c r="H303" s="234">
        <v>7</v>
      </c>
      <c r="I303" s="235"/>
      <c r="J303" s="231"/>
      <c r="K303" s="231"/>
      <c r="L303" s="236"/>
      <c r="M303" s="237"/>
      <c r="N303" s="238"/>
      <c r="O303" s="238"/>
      <c r="P303" s="238"/>
      <c r="Q303" s="238"/>
      <c r="R303" s="238"/>
      <c r="S303" s="238"/>
      <c r="T303" s="239"/>
      <c r="U303" s="14"/>
      <c r="V303" s="14"/>
      <c r="W303" s="14"/>
      <c r="X303" s="14"/>
      <c r="Y303" s="14"/>
      <c r="Z303" s="14"/>
      <c r="AA303" s="14"/>
      <c r="AB303" s="14"/>
      <c r="AC303" s="14"/>
      <c r="AD303" s="14"/>
      <c r="AE303" s="14"/>
      <c r="AT303" s="240" t="s">
        <v>142</v>
      </c>
      <c r="AU303" s="240" t="s">
        <v>79</v>
      </c>
      <c r="AV303" s="14" t="s">
        <v>140</v>
      </c>
      <c r="AW303" s="14" t="s">
        <v>31</v>
      </c>
      <c r="AX303" s="14" t="s">
        <v>77</v>
      </c>
      <c r="AY303" s="240" t="s">
        <v>133</v>
      </c>
    </row>
    <row r="304" s="2" customFormat="1" ht="55.5" customHeight="1">
      <c r="A304" s="39"/>
      <c r="B304" s="40"/>
      <c r="C304" s="255" t="s">
        <v>377</v>
      </c>
      <c r="D304" s="255" t="s">
        <v>433</v>
      </c>
      <c r="E304" s="256" t="s">
        <v>738</v>
      </c>
      <c r="F304" s="257" t="s">
        <v>1378</v>
      </c>
      <c r="G304" s="258" t="s">
        <v>279</v>
      </c>
      <c r="H304" s="259">
        <v>7</v>
      </c>
      <c r="I304" s="260"/>
      <c r="J304" s="261">
        <f>ROUND(I304*H304,2)</f>
        <v>0</v>
      </c>
      <c r="K304" s="257" t="s">
        <v>19</v>
      </c>
      <c r="L304" s="262"/>
      <c r="M304" s="263" t="s">
        <v>19</v>
      </c>
      <c r="N304" s="264" t="s">
        <v>40</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175</v>
      </c>
      <c r="AT304" s="216" t="s">
        <v>433</v>
      </c>
      <c r="AU304" s="216" t="s">
        <v>79</v>
      </c>
      <c r="AY304" s="18" t="s">
        <v>133</v>
      </c>
      <c r="BE304" s="217">
        <f>IF(N304="základní",J304,0)</f>
        <v>0</v>
      </c>
      <c r="BF304" s="217">
        <f>IF(N304="snížená",J304,0)</f>
        <v>0</v>
      </c>
      <c r="BG304" s="217">
        <f>IF(N304="zákl. přenesená",J304,0)</f>
        <v>0</v>
      </c>
      <c r="BH304" s="217">
        <f>IF(N304="sníž. přenesená",J304,0)</f>
        <v>0</v>
      </c>
      <c r="BI304" s="217">
        <f>IF(N304="nulová",J304,0)</f>
        <v>0</v>
      </c>
      <c r="BJ304" s="18" t="s">
        <v>77</v>
      </c>
      <c r="BK304" s="217">
        <f>ROUND(I304*H304,2)</f>
        <v>0</v>
      </c>
      <c r="BL304" s="18" t="s">
        <v>140</v>
      </c>
      <c r="BM304" s="216" t="s">
        <v>1379</v>
      </c>
    </row>
    <row r="305" s="13" customFormat="1">
      <c r="A305" s="13"/>
      <c r="B305" s="218"/>
      <c r="C305" s="219"/>
      <c r="D305" s="220" t="s">
        <v>142</v>
      </c>
      <c r="E305" s="221" t="s">
        <v>19</v>
      </c>
      <c r="F305" s="222" t="s">
        <v>1376</v>
      </c>
      <c r="G305" s="219"/>
      <c r="H305" s="223">
        <v>2</v>
      </c>
      <c r="I305" s="224"/>
      <c r="J305" s="219"/>
      <c r="K305" s="219"/>
      <c r="L305" s="225"/>
      <c r="M305" s="226"/>
      <c r="N305" s="227"/>
      <c r="O305" s="227"/>
      <c r="P305" s="227"/>
      <c r="Q305" s="227"/>
      <c r="R305" s="227"/>
      <c r="S305" s="227"/>
      <c r="T305" s="228"/>
      <c r="U305" s="13"/>
      <c r="V305" s="13"/>
      <c r="W305" s="13"/>
      <c r="X305" s="13"/>
      <c r="Y305" s="13"/>
      <c r="Z305" s="13"/>
      <c r="AA305" s="13"/>
      <c r="AB305" s="13"/>
      <c r="AC305" s="13"/>
      <c r="AD305" s="13"/>
      <c r="AE305" s="13"/>
      <c r="AT305" s="229" t="s">
        <v>142</v>
      </c>
      <c r="AU305" s="229" t="s">
        <v>79</v>
      </c>
      <c r="AV305" s="13" t="s">
        <v>79</v>
      </c>
      <c r="AW305" s="13" t="s">
        <v>31</v>
      </c>
      <c r="AX305" s="13" t="s">
        <v>69</v>
      </c>
      <c r="AY305" s="229" t="s">
        <v>133</v>
      </c>
    </row>
    <row r="306" s="13" customFormat="1">
      <c r="A306" s="13"/>
      <c r="B306" s="218"/>
      <c r="C306" s="219"/>
      <c r="D306" s="220" t="s">
        <v>142</v>
      </c>
      <c r="E306" s="221" t="s">
        <v>19</v>
      </c>
      <c r="F306" s="222" t="s">
        <v>1377</v>
      </c>
      <c r="G306" s="219"/>
      <c r="H306" s="223">
        <v>5</v>
      </c>
      <c r="I306" s="224"/>
      <c r="J306" s="219"/>
      <c r="K306" s="219"/>
      <c r="L306" s="225"/>
      <c r="M306" s="226"/>
      <c r="N306" s="227"/>
      <c r="O306" s="227"/>
      <c r="P306" s="227"/>
      <c r="Q306" s="227"/>
      <c r="R306" s="227"/>
      <c r="S306" s="227"/>
      <c r="T306" s="228"/>
      <c r="U306" s="13"/>
      <c r="V306" s="13"/>
      <c r="W306" s="13"/>
      <c r="X306" s="13"/>
      <c r="Y306" s="13"/>
      <c r="Z306" s="13"/>
      <c r="AA306" s="13"/>
      <c r="AB306" s="13"/>
      <c r="AC306" s="13"/>
      <c r="AD306" s="13"/>
      <c r="AE306" s="13"/>
      <c r="AT306" s="229" t="s">
        <v>142</v>
      </c>
      <c r="AU306" s="229" t="s">
        <v>79</v>
      </c>
      <c r="AV306" s="13" t="s">
        <v>79</v>
      </c>
      <c r="AW306" s="13" t="s">
        <v>31</v>
      </c>
      <c r="AX306" s="13" t="s">
        <v>69</v>
      </c>
      <c r="AY306" s="229" t="s">
        <v>133</v>
      </c>
    </row>
    <row r="307" s="14" customFormat="1">
      <c r="A307" s="14"/>
      <c r="B307" s="230"/>
      <c r="C307" s="231"/>
      <c r="D307" s="220" t="s">
        <v>142</v>
      </c>
      <c r="E307" s="232" t="s">
        <v>19</v>
      </c>
      <c r="F307" s="233" t="s">
        <v>144</v>
      </c>
      <c r="G307" s="231"/>
      <c r="H307" s="234">
        <v>7</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142</v>
      </c>
      <c r="AU307" s="240" t="s">
        <v>79</v>
      </c>
      <c r="AV307" s="14" t="s">
        <v>140</v>
      </c>
      <c r="AW307" s="14" t="s">
        <v>31</v>
      </c>
      <c r="AX307" s="14" t="s">
        <v>77</v>
      </c>
      <c r="AY307" s="240" t="s">
        <v>133</v>
      </c>
    </row>
    <row r="308" s="2" customFormat="1" ht="16.5" customHeight="1">
      <c r="A308" s="39"/>
      <c r="B308" s="40"/>
      <c r="C308" s="205" t="s">
        <v>366</v>
      </c>
      <c r="D308" s="205" t="s">
        <v>135</v>
      </c>
      <c r="E308" s="206" t="s">
        <v>1380</v>
      </c>
      <c r="F308" s="207" t="s">
        <v>1381</v>
      </c>
      <c r="G308" s="208" t="s">
        <v>279</v>
      </c>
      <c r="H308" s="209">
        <v>7</v>
      </c>
      <c r="I308" s="210"/>
      <c r="J308" s="211">
        <f>ROUND(I308*H308,2)</f>
        <v>0</v>
      </c>
      <c r="K308" s="207" t="s">
        <v>139</v>
      </c>
      <c r="L308" s="45"/>
      <c r="M308" s="212" t="s">
        <v>19</v>
      </c>
      <c r="N308" s="213" t="s">
        <v>40</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140</v>
      </c>
      <c r="AT308" s="216" t="s">
        <v>135</v>
      </c>
      <c r="AU308" s="216" t="s">
        <v>79</v>
      </c>
      <c r="AY308" s="18" t="s">
        <v>133</v>
      </c>
      <c r="BE308" s="217">
        <f>IF(N308="základní",J308,0)</f>
        <v>0</v>
      </c>
      <c r="BF308" s="217">
        <f>IF(N308="snížená",J308,0)</f>
        <v>0</v>
      </c>
      <c r="BG308" s="217">
        <f>IF(N308="zákl. přenesená",J308,0)</f>
        <v>0</v>
      </c>
      <c r="BH308" s="217">
        <f>IF(N308="sníž. přenesená",J308,0)</f>
        <v>0</v>
      </c>
      <c r="BI308" s="217">
        <f>IF(N308="nulová",J308,0)</f>
        <v>0</v>
      </c>
      <c r="BJ308" s="18" t="s">
        <v>77</v>
      </c>
      <c r="BK308" s="217">
        <f>ROUND(I308*H308,2)</f>
        <v>0</v>
      </c>
      <c r="BL308" s="18" t="s">
        <v>140</v>
      </c>
      <c r="BM308" s="216" t="s">
        <v>1382</v>
      </c>
    </row>
    <row r="309" s="13" customFormat="1">
      <c r="A309" s="13"/>
      <c r="B309" s="218"/>
      <c r="C309" s="219"/>
      <c r="D309" s="220" t="s">
        <v>142</v>
      </c>
      <c r="E309" s="221" t="s">
        <v>19</v>
      </c>
      <c r="F309" s="222" t="s">
        <v>1376</v>
      </c>
      <c r="G309" s="219"/>
      <c r="H309" s="223">
        <v>2</v>
      </c>
      <c r="I309" s="224"/>
      <c r="J309" s="219"/>
      <c r="K309" s="219"/>
      <c r="L309" s="225"/>
      <c r="M309" s="226"/>
      <c r="N309" s="227"/>
      <c r="O309" s="227"/>
      <c r="P309" s="227"/>
      <c r="Q309" s="227"/>
      <c r="R309" s="227"/>
      <c r="S309" s="227"/>
      <c r="T309" s="228"/>
      <c r="U309" s="13"/>
      <c r="V309" s="13"/>
      <c r="W309" s="13"/>
      <c r="X309" s="13"/>
      <c r="Y309" s="13"/>
      <c r="Z309" s="13"/>
      <c r="AA309" s="13"/>
      <c r="AB309" s="13"/>
      <c r="AC309" s="13"/>
      <c r="AD309" s="13"/>
      <c r="AE309" s="13"/>
      <c r="AT309" s="229" t="s">
        <v>142</v>
      </c>
      <c r="AU309" s="229" t="s">
        <v>79</v>
      </c>
      <c r="AV309" s="13" t="s">
        <v>79</v>
      </c>
      <c r="AW309" s="13" t="s">
        <v>31</v>
      </c>
      <c r="AX309" s="13" t="s">
        <v>69</v>
      </c>
      <c r="AY309" s="229" t="s">
        <v>133</v>
      </c>
    </row>
    <row r="310" s="13" customFormat="1">
      <c r="A310" s="13"/>
      <c r="B310" s="218"/>
      <c r="C310" s="219"/>
      <c r="D310" s="220" t="s">
        <v>142</v>
      </c>
      <c r="E310" s="221" t="s">
        <v>19</v>
      </c>
      <c r="F310" s="222" t="s">
        <v>1377</v>
      </c>
      <c r="G310" s="219"/>
      <c r="H310" s="223">
        <v>5</v>
      </c>
      <c r="I310" s="224"/>
      <c r="J310" s="219"/>
      <c r="K310" s="219"/>
      <c r="L310" s="225"/>
      <c r="M310" s="226"/>
      <c r="N310" s="227"/>
      <c r="O310" s="227"/>
      <c r="P310" s="227"/>
      <c r="Q310" s="227"/>
      <c r="R310" s="227"/>
      <c r="S310" s="227"/>
      <c r="T310" s="228"/>
      <c r="U310" s="13"/>
      <c r="V310" s="13"/>
      <c r="W310" s="13"/>
      <c r="X310" s="13"/>
      <c r="Y310" s="13"/>
      <c r="Z310" s="13"/>
      <c r="AA310" s="13"/>
      <c r="AB310" s="13"/>
      <c r="AC310" s="13"/>
      <c r="AD310" s="13"/>
      <c r="AE310" s="13"/>
      <c r="AT310" s="229" t="s">
        <v>142</v>
      </c>
      <c r="AU310" s="229" t="s">
        <v>79</v>
      </c>
      <c r="AV310" s="13" t="s">
        <v>79</v>
      </c>
      <c r="AW310" s="13" t="s">
        <v>31</v>
      </c>
      <c r="AX310" s="13" t="s">
        <v>69</v>
      </c>
      <c r="AY310" s="229" t="s">
        <v>133</v>
      </c>
    </row>
    <row r="311" s="14" customFormat="1">
      <c r="A311" s="14"/>
      <c r="B311" s="230"/>
      <c r="C311" s="231"/>
      <c r="D311" s="220" t="s">
        <v>142</v>
      </c>
      <c r="E311" s="232" t="s">
        <v>19</v>
      </c>
      <c r="F311" s="233" t="s">
        <v>144</v>
      </c>
      <c r="G311" s="231"/>
      <c r="H311" s="234">
        <v>7</v>
      </c>
      <c r="I311" s="235"/>
      <c r="J311" s="231"/>
      <c r="K311" s="231"/>
      <c r="L311" s="236"/>
      <c r="M311" s="237"/>
      <c r="N311" s="238"/>
      <c r="O311" s="238"/>
      <c r="P311" s="238"/>
      <c r="Q311" s="238"/>
      <c r="R311" s="238"/>
      <c r="S311" s="238"/>
      <c r="T311" s="239"/>
      <c r="U311" s="14"/>
      <c r="V311" s="14"/>
      <c r="W311" s="14"/>
      <c r="X311" s="14"/>
      <c r="Y311" s="14"/>
      <c r="Z311" s="14"/>
      <c r="AA311" s="14"/>
      <c r="AB311" s="14"/>
      <c r="AC311" s="14"/>
      <c r="AD311" s="14"/>
      <c r="AE311" s="14"/>
      <c r="AT311" s="240" t="s">
        <v>142</v>
      </c>
      <c r="AU311" s="240" t="s">
        <v>79</v>
      </c>
      <c r="AV311" s="14" t="s">
        <v>140</v>
      </c>
      <c r="AW311" s="14" t="s">
        <v>31</v>
      </c>
      <c r="AX311" s="14" t="s">
        <v>77</v>
      </c>
      <c r="AY311" s="240" t="s">
        <v>133</v>
      </c>
    </row>
    <row r="312" s="2" customFormat="1" ht="16.5" customHeight="1">
      <c r="A312" s="39"/>
      <c r="B312" s="40"/>
      <c r="C312" s="255" t="s">
        <v>652</v>
      </c>
      <c r="D312" s="255" t="s">
        <v>433</v>
      </c>
      <c r="E312" s="256" t="s">
        <v>1383</v>
      </c>
      <c r="F312" s="257" t="s">
        <v>1384</v>
      </c>
      <c r="G312" s="258" t="s">
        <v>279</v>
      </c>
      <c r="H312" s="259">
        <v>7</v>
      </c>
      <c r="I312" s="260"/>
      <c r="J312" s="261">
        <f>ROUND(I312*H312,2)</f>
        <v>0</v>
      </c>
      <c r="K312" s="257" t="s">
        <v>139</v>
      </c>
      <c r="L312" s="262"/>
      <c r="M312" s="263" t="s">
        <v>19</v>
      </c>
      <c r="N312" s="264" t="s">
        <v>40</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175</v>
      </c>
      <c r="AT312" s="216" t="s">
        <v>433</v>
      </c>
      <c r="AU312" s="216" t="s">
        <v>79</v>
      </c>
      <c r="AY312" s="18" t="s">
        <v>133</v>
      </c>
      <c r="BE312" s="217">
        <f>IF(N312="základní",J312,0)</f>
        <v>0</v>
      </c>
      <c r="BF312" s="217">
        <f>IF(N312="snížená",J312,0)</f>
        <v>0</v>
      </c>
      <c r="BG312" s="217">
        <f>IF(N312="zákl. přenesená",J312,0)</f>
        <v>0</v>
      </c>
      <c r="BH312" s="217">
        <f>IF(N312="sníž. přenesená",J312,0)</f>
        <v>0</v>
      </c>
      <c r="BI312" s="217">
        <f>IF(N312="nulová",J312,0)</f>
        <v>0</v>
      </c>
      <c r="BJ312" s="18" t="s">
        <v>77</v>
      </c>
      <c r="BK312" s="217">
        <f>ROUND(I312*H312,2)</f>
        <v>0</v>
      </c>
      <c r="BL312" s="18" t="s">
        <v>140</v>
      </c>
      <c r="BM312" s="216" t="s">
        <v>1385</v>
      </c>
    </row>
    <row r="313" s="13" customFormat="1">
      <c r="A313" s="13"/>
      <c r="B313" s="218"/>
      <c r="C313" s="219"/>
      <c r="D313" s="220" t="s">
        <v>142</v>
      </c>
      <c r="E313" s="221" t="s">
        <v>19</v>
      </c>
      <c r="F313" s="222" t="s">
        <v>1376</v>
      </c>
      <c r="G313" s="219"/>
      <c r="H313" s="223">
        <v>2</v>
      </c>
      <c r="I313" s="224"/>
      <c r="J313" s="219"/>
      <c r="K313" s="219"/>
      <c r="L313" s="225"/>
      <c r="M313" s="226"/>
      <c r="N313" s="227"/>
      <c r="O313" s="227"/>
      <c r="P313" s="227"/>
      <c r="Q313" s="227"/>
      <c r="R313" s="227"/>
      <c r="S313" s="227"/>
      <c r="T313" s="228"/>
      <c r="U313" s="13"/>
      <c r="V313" s="13"/>
      <c r="W313" s="13"/>
      <c r="X313" s="13"/>
      <c r="Y313" s="13"/>
      <c r="Z313" s="13"/>
      <c r="AA313" s="13"/>
      <c r="AB313" s="13"/>
      <c r="AC313" s="13"/>
      <c r="AD313" s="13"/>
      <c r="AE313" s="13"/>
      <c r="AT313" s="229" t="s">
        <v>142</v>
      </c>
      <c r="AU313" s="229" t="s">
        <v>79</v>
      </c>
      <c r="AV313" s="13" t="s">
        <v>79</v>
      </c>
      <c r="AW313" s="13" t="s">
        <v>31</v>
      </c>
      <c r="AX313" s="13" t="s">
        <v>69</v>
      </c>
      <c r="AY313" s="229" t="s">
        <v>133</v>
      </c>
    </row>
    <row r="314" s="13" customFormat="1">
      <c r="A314" s="13"/>
      <c r="B314" s="218"/>
      <c r="C314" s="219"/>
      <c r="D314" s="220" t="s">
        <v>142</v>
      </c>
      <c r="E314" s="221" t="s">
        <v>19</v>
      </c>
      <c r="F314" s="222" t="s">
        <v>1377</v>
      </c>
      <c r="G314" s="219"/>
      <c r="H314" s="223">
        <v>5</v>
      </c>
      <c r="I314" s="224"/>
      <c r="J314" s="219"/>
      <c r="K314" s="219"/>
      <c r="L314" s="225"/>
      <c r="M314" s="226"/>
      <c r="N314" s="227"/>
      <c r="O314" s="227"/>
      <c r="P314" s="227"/>
      <c r="Q314" s="227"/>
      <c r="R314" s="227"/>
      <c r="S314" s="227"/>
      <c r="T314" s="228"/>
      <c r="U314" s="13"/>
      <c r="V314" s="13"/>
      <c r="W314" s="13"/>
      <c r="X314" s="13"/>
      <c r="Y314" s="13"/>
      <c r="Z314" s="13"/>
      <c r="AA314" s="13"/>
      <c r="AB314" s="13"/>
      <c r="AC314" s="13"/>
      <c r="AD314" s="13"/>
      <c r="AE314" s="13"/>
      <c r="AT314" s="229" t="s">
        <v>142</v>
      </c>
      <c r="AU314" s="229" t="s">
        <v>79</v>
      </c>
      <c r="AV314" s="13" t="s">
        <v>79</v>
      </c>
      <c r="AW314" s="13" t="s">
        <v>31</v>
      </c>
      <c r="AX314" s="13" t="s">
        <v>69</v>
      </c>
      <c r="AY314" s="229" t="s">
        <v>133</v>
      </c>
    </row>
    <row r="315" s="14" customFormat="1">
      <c r="A315" s="14"/>
      <c r="B315" s="230"/>
      <c r="C315" s="231"/>
      <c r="D315" s="220" t="s">
        <v>142</v>
      </c>
      <c r="E315" s="232" t="s">
        <v>19</v>
      </c>
      <c r="F315" s="233" t="s">
        <v>144</v>
      </c>
      <c r="G315" s="231"/>
      <c r="H315" s="234">
        <v>7</v>
      </c>
      <c r="I315" s="235"/>
      <c r="J315" s="231"/>
      <c r="K315" s="231"/>
      <c r="L315" s="236"/>
      <c r="M315" s="237"/>
      <c r="N315" s="238"/>
      <c r="O315" s="238"/>
      <c r="P315" s="238"/>
      <c r="Q315" s="238"/>
      <c r="R315" s="238"/>
      <c r="S315" s="238"/>
      <c r="T315" s="239"/>
      <c r="U315" s="14"/>
      <c r="V315" s="14"/>
      <c r="W315" s="14"/>
      <c r="X315" s="14"/>
      <c r="Y315" s="14"/>
      <c r="Z315" s="14"/>
      <c r="AA315" s="14"/>
      <c r="AB315" s="14"/>
      <c r="AC315" s="14"/>
      <c r="AD315" s="14"/>
      <c r="AE315" s="14"/>
      <c r="AT315" s="240" t="s">
        <v>142</v>
      </c>
      <c r="AU315" s="240" t="s">
        <v>79</v>
      </c>
      <c r="AV315" s="14" t="s">
        <v>140</v>
      </c>
      <c r="AW315" s="14" t="s">
        <v>31</v>
      </c>
      <c r="AX315" s="14" t="s">
        <v>77</v>
      </c>
      <c r="AY315" s="240" t="s">
        <v>133</v>
      </c>
    </row>
    <row r="316" s="2" customFormat="1" ht="16.5" customHeight="1">
      <c r="A316" s="39"/>
      <c r="B316" s="40"/>
      <c r="C316" s="255" t="s">
        <v>657</v>
      </c>
      <c r="D316" s="255" t="s">
        <v>433</v>
      </c>
      <c r="E316" s="256" t="s">
        <v>758</v>
      </c>
      <c r="F316" s="257" t="s">
        <v>759</v>
      </c>
      <c r="G316" s="258" t="s">
        <v>279</v>
      </c>
      <c r="H316" s="259">
        <v>7</v>
      </c>
      <c r="I316" s="260"/>
      <c r="J316" s="261">
        <f>ROUND(I316*H316,2)</f>
        <v>0</v>
      </c>
      <c r="K316" s="257" t="s">
        <v>139</v>
      </c>
      <c r="L316" s="262"/>
      <c r="M316" s="263" t="s">
        <v>19</v>
      </c>
      <c r="N316" s="264" t="s">
        <v>40</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175</v>
      </c>
      <c r="AT316" s="216" t="s">
        <v>433</v>
      </c>
      <c r="AU316" s="216" t="s">
        <v>79</v>
      </c>
      <c r="AY316" s="18" t="s">
        <v>133</v>
      </c>
      <c r="BE316" s="217">
        <f>IF(N316="základní",J316,0)</f>
        <v>0</v>
      </c>
      <c r="BF316" s="217">
        <f>IF(N316="snížená",J316,0)</f>
        <v>0</v>
      </c>
      <c r="BG316" s="217">
        <f>IF(N316="zákl. přenesená",J316,0)</f>
        <v>0</v>
      </c>
      <c r="BH316" s="217">
        <f>IF(N316="sníž. přenesená",J316,0)</f>
        <v>0</v>
      </c>
      <c r="BI316" s="217">
        <f>IF(N316="nulová",J316,0)</f>
        <v>0</v>
      </c>
      <c r="BJ316" s="18" t="s">
        <v>77</v>
      </c>
      <c r="BK316" s="217">
        <f>ROUND(I316*H316,2)</f>
        <v>0</v>
      </c>
      <c r="BL316" s="18" t="s">
        <v>140</v>
      </c>
      <c r="BM316" s="216" t="s">
        <v>1386</v>
      </c>
    </row>
    <row r="317" s="13" customFormat="1">
      <c r="A317" s="13"/>
      <c r="B317" s="218"/>
      <c r="C317" s="219"/>
      <c r="D317" s="220" t="s">
        <v>142</v>
      </c>
      <c r="E317" s="221" t="s">
        <v>19</v>
      </c>
      <c r="F317" s="222" t="s">
        <v>1376</v>
      </c>
      <c r="G317" s="219"/>
      <c r="H317" s="223">
        <v>2</v>
      </c>
      <c r="I317" s="224"/>
      <c r="J317" s="219"/>
      <c r="K317" s="219"/>
      <c r="L317" s="225"/>
      <c r="M317" s="226"/>
      <c r="N317" s="227"/>
      <c r="O317" s="227"/>
      <c r="P317" s="227"/>
      <c r="Q317" s="227"/>
      <c r="R317" s="227"/>
      <c r="S317" s="227"/>
      <c r="T317" s="228"/>
      <c r="U317" s="13"/>
      <c r="V317" s="13"/>
      <c r="W317" s="13"/>
      <c r="X317" s="13"/>
      <c r="Y317" s="13"/>
      <c r="Z317" s="13"/>
      <c r="AA317" s="13"/>
      <c r="AB317" s="13"/>
      <c r="AC317" s="13"/>
      <c r="AD317" s="13"/>
      <c r="AE317" s="13"/>
      <c r="AT317" s="229" t="s">
        <v>142</v>
      </c>
      <c r="AU317" s="229" t="s">
        <v>79</v>
      </c>
      <c r="AV317" s="13" t="s">
        <v>79</v>
      </c>
      <c r="AW317" s="13" t="s">
        <v>31</v>
      </c>
      <c r="AX317" s="13" t="s">
        <v>69</v>
      </c>
      <c r="AY317" s="229" t="s">
        <v>133</v>
      </c>
    </row>
    <row r="318" s="13" customFormat="1">
      <c r="A318" s="13"/>
      <c r="B318" s="218"/>
      <c r="C318" s="219"/>
      <c r="D318" s="220" t="s">
        <v>142</v>
      </c>
      <c r="E318" s="221" t="s">
        <v>19</v>
      </c>
      <c r="F318" s="222" t="s">
        <v>1377</v>
      </c>
      <c r="G318" s="219"/>
      <c r="H318" s="223">
        <v>5</v>
      </c>
      <c r="I318" s="224"/>
      <c r="J318" s="219"/>
      <c r="K318" s="219"/>
      <c r="L318" s="225"/>
      <c r="M318" s="226"/>
      <c r="N318" s="227"/>
      <c r="O318" s="227"/>
      <c r="P318" s="227"/>
      <c r="Q318" s="227"/>
      <c r="R318" s="227"/>
      <c r="S318" s="227"/>
      <c r="T318" s="228"/>
      <c r="U318" s="13"/>
      <c r="V318" s="13"/>
      <c r="W318" s="13"/>
      <c r="X318" s="13"/>
      <c r="Y318" s="13"/>
      <c r="Z318" s="13"/>
      <c r="AA318" s="13"/>
      <c r="AB318" s="13"/>
      <c r="AC318" s="13"/>
      <c r="AD318" s="13"/>
      <c r="AE318" s="13"/>
      <c r="AT318" s="229" t="s">
        <v>142</v>
      </c>
      <c r="AU318" s="229" t="s">
        <v>79</v>
      </c>
      <c r="AV318" s="13" t="s">
        <v>79</v>
      </c>
      <c r="AW318" s="13" t="s">
        <v>31</v>
      </c>
      <c r="AX318" s="13" t="s">
        <v>69</v>
      </c>
      <c r="AY318" s="229" t="s">
        <v>133</v>
      </c>
    </row>
    <row r="319" s="14" customFormat="1">
      <c r="A319" s="14"/>
      <c r="B319" s="230"/>
      <c r="C319" s="231"/>
      <c r="D319" s="220" t="s">
        <v>142</v>
      </c>
      <c r="E319" s="232" t="s">
        <v>19</v>
      </c>
      <c r="F319" s="233" t="s">
        <v>144</v>
      </c>
      <c r="G319" s="231"/>
      <c r="H319" s="234">
        <v>7</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142</v>
      </c>
      <c r="AU319" s="240" t="s">
        <v>79</v>
      </c>
      <c r="AV319" s="14" t="s">
        <v>140</v>
      </c>
      <c r="AW319" s="14" t="s">
        <v>31</v>
      </c>
      <c r="AX319" s="14" t="s">
        <v>77</v>
      </c>
      <c r="AY319" s="240" t="s">
        <v>133</v>
      </c>
    </row>
    <row r="320" s="12" customFormat="1" ht="22.8" customHeight="1">
      <c r="A320" s="12"/>
      <c r="B320" s="189"/>
      <c r="C320" s="190"/>
      <c r="D320" s="191" t="s">
        <v>68</v>
      </c>
      <c r="E320" s="203" t="s">
        <v>1387</v>
      </c>
      <c r="F320" s="203" t="s">
        <v>1388</v>
      </c>
      <c r="G320" s="190"/>
      <c r="H320" s="190"/>
      <c r="I320" s="193"/>
      <c r="J320" s="204">
        <f>BK320</f>
        <v>0</v>
      </c>
      <c r="K320" s="190"/>
      <c r="L320" s="195"/>
      <c r="M320" s="196"/>
      <c r="N320" s="197"/>
      <c r="O320" s="197"/>
      <c r="P320" s="198">
        <f>SUM(P321:P338)</f>
        <v>0</v>
      </c>
      <c r="Q320" s="197"/>
      <c r="R320" s="198">
        <f>SUM(R321:R338)</f>
        <v>0</v>
      </c>
      <c r="S320" s="197"/>
      <c r="T320" s="199">
        <f>SUM(T321:T338)</f>
        <v>0</v>
      </c>
      <c r="U320" s="12"/>
      <c r="V320" s="12"/>
      <c r="W320" s="12"/>
      <c r="X320" s="12"/>
      <c r="Y320" s="12"/>
      <c r="Z320" s="12"/>
      <c r="AA320" s="12"/>
      <c r="AB320" s="12"/>
      <c r="AC320" s="12"/>
      <c r="AD320" s="12"/>
      <c r="AE320" s="12"/>
      <c r="AR320" s="200" t="s">
        <v>77</v>
      </c>
      <c r="AT320" s="201" t="s">
        <v>68</v>
      </c>
      <c r="AU320" s="201" t="s">
        <v>77</v>
      </c>
      <c r="AY320" s="200" t="s">
        <v>133</v>
      </c>
      <c r="BK320" s="202">
        <f>SUM(BK321:BK338)</f>
        <v>0</v>
      </c>
    </row>
    <row r="321" s="2" customFormat="1" ht="24.15" customHeight="1">
      <c r="A321" s="39"/>
      <c r="B321" s="40"/>
      <c r="C321" s="205" t="s">
        <v>662</v>
      </c>
      <c r="D321" s="205" t="s">
        <v>135</v>
      </c>
      <c r="E321" s="206" t="s">
        <v>1253</v>
      </c>
      <c r="F321" s="207" t="s">
        <v>1254</v>
      </c>
      <c r="G321" s="208" t="s">
        <v>279</v>
      </c>
      <c r="H321" s="209">
        <v>2</v>
      </c>
      <c r="I321" s="210"/>
      <c r="J321" s="211">
        <f>ROUND(I321*H321,2)</f>
        <v>0</v>
      </c>
      <c r="K321" s="207" t="s">
        <v>139</v>
      </c>
      <c r="L321" s="45"/>
      <c r="M321" s="212" t="s">
        <v>19</v>
      </c>
      <c r="N321" s="213" t="s">
        <v>40</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140</v>
      </c>
      <c r="AT321" s="216" t="s">
        <v>135</v>
      </c>
      <c r="AU321" s="216" t="s">
        <v>79</v>
      </c>
      <c r="AY321" s="18" t="s">
        <v>133</v>
      </c>
      <c r="BE321" s="217">
        <f>IF(N321="základní",J321,0)</f>
        <v>0</v>
      </c>
      <c r="BF321" s="217">
        <f>IF(N321="snížená",J321,0)</f>
        <v>0</v>
      </c>
      <c r="BG321" s="217">
        <f>IF(N321="zákl. přenesená",J321,0)</f>
        <v>0</v>
      </c>
      <c r="BH321" s="217">
        <f>IF(N321="sníž. přenesená",J321,0)</f>
        <v>0</v>
      </c>
      <c r="BI321" s="217">
        <f>IF(N321="nulová",J321,0)</f>
        <v>0</v>
      </c>
      <c r="BJ321" s="18" t="s">
        <v>77</v>
      </c>
      <c r="BK321" s="217">
        <f>ROUND(I321*H321,2)</f>
        <v>0</v>
      </c>
      <c r="BL321" s="18" t="s">
        <v>140</v>
      </c>
      <c r="BM321" s="216" t="s">
        <v>1389</v>
      </c>
    </row>
    <row r="322" s="13" customFormat="1">
      <c r="A322" s="13"/>
      <c r="B322" s="218"/>
      <c r="C322" s="219"/>
      <c r="D322" s="220" t="s">
        <v>142</v>
      </c>
      <c r="E322" s="221" t="s">
        <v>19</v>
      </c>
      <c r="F322" s="222" t="s">
        <v>1263</v>
      </c>
      <c r="G322" s="219"/>
      <c r="H322" s="223">
        <v>2</v>
      </c>
      <c r="I322" s="224"/>
      <c r="J322" s="219"/>
      <c r="K322" s="219"/>
      <c r="L322" s="225"/>
      <c r="M322" s="226"/>
      <c r="N322" s="227"/>
      <c r="O322" s="227"/>
      <c r="P322" s="227"/>
      <c r="Q322" s="227"/>
      <c r="R322" s="227"/>
      <c r="S322" s="227"/>
      <c r="T322" s="228"/>
      <c r="U322" s="13"/>
      <c r="V322" s="13"/>
      <c r="W322" s="13"/>
      <c r="X322" s="13"/>
      <c r="Y322" s="13"/>
      <c r="Z322" s="13"/>
      <c r="AA322" s="13"/>
      <c r="AB322" s="13"/>
      <c r="AC322" s="13"/>
      <c r="AD322" s="13"/>
      <c r="AE322" s="13"/>
      <c r="AT322" s="229" t="s">
        <v>142</v>
      </c>
      <c r="AU322" s="229" t="s">
        <v>79</v>
      </c>
      <c r="AV322" s="13" t="s">
        <v>79</v>
      </c>
      <c r="AW322" s="13" t="s">
        <v>31</v>
      </c>
      <c r="AX322" s="13" t="s">
        <v>69</v>
      </c>
      <c r="AY322" s="229" t="s">
        <v>133</v>
      </c>
    </row>
    <row r="323" s="14" customFormat="1">
      <c r="A323" s="14"/>
      <c r="B323" s="230"/>
      <c r="C323" s="231"/>
      <c r="D323" s="220" t="s">
        <v>142</v>
      </c>
      <c r="E323" s="232" t="s">
        <v>19</v>
      </c>
      <c r="F323" s="233" t="s">
        <v>144</v>
      </c>
      <c r="G323" s="231"/>
      <c r="H323" s="234">
        <v>2</v>
      </c>
      <c r="I323" s="235"/>
      <c r="J323" s="231"/>
      <c r="K323" s="231"/>
      <c r="L323" s="236"/>
      <c r="M323" s="237"/>
      <c r="N323" s="238"/>
      <c r="O323" s="238"/>
      <c r="P323" s="238"/>
      <c r="Q323" s="238"/>
      <c r="R323" s="238"/>
      <c r="S323" s="238"/>
      <c r="T323" s="239"/>
      <c r="U323" s="14"/>
      <c r="V323" s="14"/>
      <c r="W323" s="14"/>
      <c r="X323" s="14"/>
      <c r="Y323" s="14"/>
      <c r="Z323" s="14"/>
      <c r="AA323" s="14"/>
      <c r="AB323" s="14"/>
      <c r="AC323" s="14"/>
      <c r="AD323" s="14"/>
      <c r="AE323" s="14"/>
      <c r="AT323" s="240" t="s">
        <v>142</v>
      </c>
      <c r="AU323" s="240" t="s">
        <v>79</v>
      </c>
      <c r="AV323" s="14" t="s">
        <v>140</v>
      </c>
      <c r="AW323" s="14" t="s">
        <v>31</v>
      </c>
      <c r="AX323" s="14" t="s">
        <v>77</v>
      </c>
      <c r="AY323" s="240" t="s">
        <v>133</v>
      </c>
    </row>
    <row r="324" s="2" customFormat="1" ht="24.15" customHeight="1">
      <c r="A324" s="39"/>
      <c r="B324" s="40"/>
      <c r="C324" s="205" t="s">
        <v>667</v>
      </c>
      <c r="D324" s="205" t="s">
        <v>135</v>
      </c>
      <c r="E324" s="206" t="s">
        <v>1257</v>
      </c>
      <c r="F324" s="207" t="s">
        <v>1258</v>
      </c>
      <c r="G324" s="208" t="s">
        <v>279</v>
      </c>
      <c r="H324" s="209">
        <v>2</v>
      </c>
      <c r="I324" s="210"/>
      <c r="J324" s="211">
        <f>ROUND(I324*H324,2)</f>
        <v>0</v>
      </c>
      <c r="K324" s="207" t="s">
        <v>139</v>
      </c>
      <c r="L324" s="45"/>
      <c r="M324" s="212" t="s">
        <v>19</v>
      </c>
      <c r="N324" s="213" t="s">
        <v>40</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140</v>
      </c>
      <c r="AT324" s="216" t="s">
        <v>135</v>
      </c>
      <c r="AU324" s="216" t="s">
        <v>79</v>
      </c>
      <c r="AY324" s="18" t="s">
        <v>133</v>
      </c>
      <c r="BE324" s="217">
        <f>IF(N324="základní",J324,0)</f>
        <v>0</v>
      </c>
      <c r="BF324" s="217">
        <f>IF(N324="snížená",J324,0)</f>
        <v>0</v>
      </c>
      <c r="BG324" s="217">
        <f>IF(N324="zákl. přenesená",J324,0)</f>
        <v>0</v>
      </c>
      <c r="BH324" s="217">
        <f>IF(N324="sníž. přenesená",J324,0)</f>
        <v>0</v>
      </c>
      <c r="BI324" s="217">
        <f>IF(N324="nulová",J324,0)</f>
        <v>0</v>
      </c>
      <c r="BJ324" s="18" t="s">
        <v>77</v>
      </c>
      <c r="BK324" s="217">
        <f>ROUND(I324*H324,2)</f>
        <v>0</v>
      </c>
      <c r="BL324" s="18" t="s">
        <v>140</v>
      </c>
      <c r="BM324" s="216" t="s">
        <v>1390</v>
      </c>
    </row>
    <row r="325" s="13" customFormat="1">
      <c r="A325" s="13"/>
      <c r="B325" s="218"/>
      <c r="C325" s="219"/>
      <c r="D325" s="220" t="s">
        <v>142</v>
      </c>
      <c r="E325" s="221" t="s">
        <v>19</v>
      </c>
      <c r="F325" s="222" t="s">
        <v>1263</v>
      </c>
      <c r="G325" s="219"/>
      <c r="H325" s="223">
        <v>2</v>
      </c>
      <c r="I325" s="224"/>
      <c r="J325" s="219"/>
      <c r="K325" s="219"/>
      <c r="L325" s="225"/>
      <c r="M325" s="226"/>
      <c r="N325" s="227"/>
      <c r="O325" s="227"/>
      <c r="P325" s="227"/>
      <c r="Q325" s="227"/>
      <c r="R325" s="227"/>
      <c r="S325" s="227"/>
      <c r="T325" s="228"/>
      <c r="U325" s="13"/>
      <c r="V325" s="13"/>
      <c r="W325" s="13"/>
      <c r="X325" s="13"/>
      <c r="Y325" s="13"/>
      <c r="Z325" s="13"/>
      <c r="AA325" s="13"/>
      <c r="AB325" s="13"/>
      <c r="AC325" s="13"/>
      <c r="AD325" s="13"/>
      <c r="AE325" s="13"/>
      <c r="AT325" s="229" t="s">
        <v>142</v>
      </c>
      <c r="AU325" s="229" t="s">
        <v>79</v>
      </c>
      <c r="AV325" s="13" t="s">
        <v>79</v>
      </c>
      <c r="AW325" s="13" t="s">
        <v>31</v>
      </c>
      <c r="AX325" s="13" t="s">
        <v>69</v>
      </c>
      <c r="AY325" s="229" t="s">
        <v>133</v>
      </c>
    </row>
    <row r="326" s="14" customFormat="1">
      <c r="A326" s="14"/>
      <c r="B326" s="230"/>
      <c r="C326" s="231"/>
      <c r="D326" s="220" t="s">
        <v>142</v>
      </c>
      <c r="E326" s="232" t="s">
        <v>19</v>
      </c>
      <c r="F326" s="233" t="s">
        <v>144</v>
      </c>
      <c r="G326" s="231"/>
      <c r="H326" s="234">
        <v>2</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142</v>
      </c>
      <c r="AU326" s="240" t="s">
        <v>79</v>
      </c>
      <c r="AV326" s="14" t="s">
        <v>140</v>
      </c>
      <c r="AW326" s="14" t="s">
        <v>31</v>
      </c>
      <c r="AX326" s="14" t="s">
        <v>77</v>
      </c>
      <c r="AY326" s="240" t="s">
        <v>133</v>
      </c>
    </row>
    <row r="327" s="2" customFormat="1" ht="16.5" customHeight="1">
      <c r="A327" s="39"/>
      <c r="B327" s="40"/>
      <c r="C327" s="205" t="s">
        <v>672</v>
      </c>
      <c r="D327" s="205" t="s">
        <v>135</v>
      </c>
      <c r="E327" s="206" t="s">
        <v>1260</v>
      </c>
      <c r="F327" s="207" t="s">
        <v>1261</v>
      </c>
      <c r="G327" s="208" t="s">
        <v>279</v>
      </c>
      <c r="H327" s="209">
        <v>4</v>
      </c>
      <c r="I327" s="210"/>
      <c r="J327" s="211">
        <f>ROUND(I327*H327,2)</f>
        <v>0</v>
      </c>
      <c r="K327" s="207" t="s">
        <v>139</v>
      </c>
      <c r="L327" s="45"/>
      <c r="M327" s="212" t="s">
        <v>19</v>
      </c>
      <c r="N327" s="213" t="s">
        <v>40</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140</v>
      </c>
      <c r="AT327" s="216" t="s">
        <v>135</v>
      </c>
      <c r="AU327" s="216" t="s">
        <v>79</v>
      </c>
      <c r="AY327" s="18" t="s">
        <v>133</v>
      </c>
      <c r="BE327" s="217">
        <f>IF(N327="základní",J327,0)</f>
        <v>0</v>
      </c>
      <c r="BF327" s="217">
        <f>IF(N327="snížená",J327,0)</f>
        <v>0</v>
      </c>
      <c r="BG327" s="217">
        <f>IF(N327="zákl. přenesená",J327,0)</f>
        <v>0</v>
      </c>
      <c r="BH327" s="217">
        <f>IF(N327="sníž. přenesená",J327,0)</f>
        <v>0</v>
      </c>
      <c r="BI327" s="217">
        <f>IF(N327="nulová",J327,0)</f>
        <v>0</v>
      </c>
      <c r="BJ327" s="18" t="s">
        <v>77</v>
      </c>
      <c r="BK327" s="217">
        <f>ROUND(I327*H327,2)</f>
        <v>0</v>
      </c>
      <c r="BL327" s="18" t="s">
        <v>140</v>
      </c>
      <c r="BM327" s="216" t="s">
        <v>1391</v>
      </c>
    </row>
    <row r="328" s="13" customFormat="1">
      <c r="A328" s="13"/>
      <c r="B328" s="218"/>
      <c r="C328" s="219"/>
      <c r="D328" s="220" t="s">
        <v>142</v>
      </c>
      <c r="E328" s="221" t="s">
        <v>19</v>
      </c>
      <c r="F328" s="222" t="s">
        <v>1392</v>
      </c>
      <c r="G328" s="219"/>
      <c r="H328" s="223">
        <v>4</v>
      </c>
      <c r="I328" s="224"/>
      <c r="J328" s="219"/>
      <c r="K328" s="219"/>
      <c r="L328" s="225"/>
      <c r="M328" s="226"/>
      <c r="N328" s="227"/>
      <c r="O328" s="227"/>
      <c r="P328" s="227"/>
      <c r="Q328" s="227"/>
      <c r="R328" s="227"/>
      <c r="S328" s="227"/>
      <c r="T328" s="228"/>
      <c r="U328" s="13"/>
      <c r="V328" s="13"/>
      <c r="W328" s="13"/>
      <c r="X328" s="13"/>
      <c r="Y328" s="13"/>
      <c r="Z328" s="13"/>
      <c r="AA328" s="13"/>
      <c r="AB328" s="13"/>
      <c r="AC328" s="13"/>
      <c r="AD328" s="13"/>
      <c r="AE328" s="13"/>
      <c r="AT328" s="229" t="s">
        <v>142</v>
      </c>
      <c r="AU328" s="229" t="s">
        <v>79</v>
      </c>
      <c r="AV328" s="13" t="s">
        <v>79</v>
      </c>
      <c r="AW328" s="13" t="s">
        <v>31</v>
      </c>
      <c r="AX328" s="13" t="s">
        <v>69</v>
      </c>
      <c r="AY328" s="229" t="s">
        <v>133</v>
      </c>
    </row>
    <row r="329" s="14" customFormat="1">
      <c r="A329" s="14"/>
      <c r="B329" s="230"/>
      <c r="C329" s="231"/>
      <c r="D329" s="220" t="s">
        <v>142</v>
      </c>
      <c r="E329" s="232" t="s">
        <v>19</v>
      </c>
      <c r="F329" s="233" t="s">
        <v>144</v>
      </c>
      <c r="G329" s="231"/>
      <c r="H329" s="234">
        <v>4</v>
      </c>
      <c r="I329" s="235"/>
      <c r="J329" s="231"/>
      <c r="K329" s="231"/>
      <c r="L329" s="236"/>
      <c r="M329" s="237"/>
      <c r="N329" s="238"/>
      <c r="O329" s="238"/>
      <c r="P329" s="238"/>
      <c r="Q329" s="238"/>
      <c r="R329" s="238"/>
      <c r="S329" s="238"/>
      <c r="T329" s="239"/>
      <c r="U329" s="14"/>
      <c r="V329" s="14"/>
      <c r="W329" s="14"/>
      <c r="X329" s="14"/>
      <c r="Y329" s="14"/>
      <c r="Z329" s="14"/>
      <c r="AA329" s="14"/>
      <c r="AB329" s="14"/>
      <c r="AC329" s="14"/>
      <c r="AD329" s="14"/>
      <c r="AE329" s="14"/>
      <c r="AT329" s="240" t="s">
        <v>142</v>
      </c>
      <c r="AU329" s="240" t="s">
        <v>79</v>
      </c>
      <c r="AV329" s="14" t="s">
        <v>140</v>
      </c>
      <c r="AW329" s="14" t="s">
        <v>31</v>
      </c>
      <c r="AX329" s="14" t="s">
        <v>77</v>
      </c>
      <c r="AY329" s="240" t="s">
        <v>133</v>
      </c>
    </row>
    <row r="330" s="2" customFormat="1" ht="24.15" customHeight="1">
      <c r="A330" s="39"/>
      <c r="B330" s="40"/>
      <c r="C330" s="205" t="s">
        <v>676</v>
      </c>
      <c r="D330" s="205" t="s">
        <v>135</v>
      </c>
      <c r="E330" s="206" t="s">
        <v>1264</v>
      </c>
      <c r="F330" s="207" t="s">
        <v>1265</v>
      </c>
      <c r="G330" s="208" t="s">
        <v>279</v>
      </c>
      <c r="H330" s="209">
        <v>14</v>
      </c>
      <c r="I330" s="210"/>
      <c r="J330" s="211">
        <f>ROUND(I330*H330,2)</f>
        <v>0</v>
      </c>
      <c r="K330" s="207" t="s">
        <v>139</v>
      </c>
      <c r="L330" s="45"/>
      <c r="M330" s="212" t="s">
        <v>19</v>
      </c>
      <c r="N330" s="213" t="s">
        <v>40</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140</v>
      </c>
      <c r="AT330" s="216" t="s">
        <v>135</v>
      </c>
      <c r="AU330" s="216" t="s">
        <v>79</v>
      </c>
      <c r="AY330" s="18" t="s">
        <v>133</v>
      </c>
      <c r="BE330" s="217">
        <f>IF(N330="základní",J330,0)</f>
        <v>0</v>
      </c>
      <c r="BF330" s="217">
        <f>IF(N330="snížená",J330,0)</f>
        <v>0</v>
      </c>
      <c r="BG330" s="217">
        <f>IF(N330="zákl. přenesená",J330,0)</f>
        <v>0</v>
      </c>
      <c r="BH330" s="217">
        <f>IF(N330="sníž. přenesená",J330,0)</f>
        <v>0</v>
      </c>
      <c r="BI330" s="217">
        <f>IF(N330="nulová",J330,0)</f>
        <v>0</v>
      </c>
      <c r="BJ330" s="18" t="s">
        <v>77</v>
      </c>
      <c r="BK330" s="217">
        <f>ROUND(I330*H330,2)</f>
        <v>0</v>
      </c>
      <c r="BL330" s="18" t="s">
        <v>140</v>
      </c>
      <c r="BM330" s="216" t="s">
        <v>1393</v>
      </c>
    </row>
    <row r="331" s="13" customFormat="1">
      <c r="A331" s="13"/>
      <c r="B331" s="218"/>
      <c r="C331" s="219"/>
      <c r="D331" s="220" t="s">
        <v>142</v>
      </c>
      <c r="E331" s="221" t="s">
        <v>19</v>
      </c>
      <c r="F331" s="222" t="s">
        <v>1274</v>
      </c>
      <c r="G331" s="219"/>
      <c r="H331" s="223">
        <v>14</v>
      </c>
      <c r="I331" s="224"/>
      <c r="J331" s="219"/>
      <c r="K331" s="219"/>
      <c r="L331" s="225"/>
      <c r="M331" s="226"/>
      <c r="N331" s="227"/>
      <c r="O331" s="227"/>
      <c r="P331" s="227"/>
      <c r="Q331" s="227"/>
      <c r="R331" s="227"/>
      <c r="S331" s="227"/>
      <c r="T331" s="228"/>
      <c r="U331" s="13"/>
      <c r="V331" s="13"/>
      <c r="W331" s="13"/>
      <c r="X331" s="13"/>
      <c r="Y331" s="13"/>
      <c r="Z331" s="13"/>
      <c r="AA331" s="13"/>
      <c r="AB331" s="13"/>
      <c r="AC331" s="13"/>
      <c r="AD331" s="13"/>
      <c r="AE331" s="13"/>
      <c r="AT331" s="229" t="s">
        <v>142</v>
      </c>
      <c r="AU331" s="229" t="s">
        <v>79</v>
      </c>
      <c r="AV331" s="13" t="s">
        <v>79</v>
      </c>
      <c r="AW331" s="13" t="s">
        <v>31</v>
      </c>
      <c r="AX331" s="13" t="s">
        <v>69</v>
      </c>
      <c r="AY331" s="229" t="s">
        <v>133</v>
      </c>
    </row>
    <row r="332" s="14" customFormat="1">
      <c r="A332" s="14"/>
      <c r="B332" s="230"/>
      <c r="C332" s="231"/>
      <c r="D332" s="220" t="s">
        <v>142</v>
      </c>
      <c r="E332" s="232" t="s">
        <v>19</v>
      </c>
      <c r="F332" s="233" t="s">
        <v>144</v>
      </c>
      <c r="G332" s="231"/>
      <c r="H332" s="234">
        <v>14</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142</v>
      </c>
      <c r="AU332" s="240" t="s">
        <v>79</v>
      </c>
      <c r="AV332" s="14" t="s">
        <v>140</v>
      </c>
      <c r="AW332" s="14" t="s">
        <v>31</v>
      </c>
      <c r="AX332" s="14" t="s">
        <v>77</v>
      </c>
      <c r="AY332" s="240" t="s">
        <v>133</v>
      </c>
    </row>
    <row r="333" s="2" customFormat="1" ht="24.15" customHeight="1">
      <c r="A333" s="39"/>
      <c r="B333" s="40"/>
      <c r="C333" s="205" t="s">
        <v>681</v>
      </c>
      <c r="D333" s="205" t="s">
        <v>135</v>
      </c>
      <c r="E333" s="206" t="s">
        <v>1268</v>
      </c>
      <c r="F333" s="207" t="s">
        <v>1269</v>
      </c>
      <c r="G333" s="208" t="s">
        <v>279</v>
      </c>
      <c r="H333" s="209">
        <v>14</v>
      </c>
      <c r="I333" s="210"/>
      <c r="J333" s="211">
        <f>ROUND(I333*H333,2)</f>
        <v>0</v>
      </c>
      <c r="K333" s="207" t="s">
        <v>139</v>
      </c>
      <c r="L333" s="45"/>
      <c r="M333" s="212" t="s">
        <v>19</v>
      </c>
      <c r="N333" s="213" t="s">
        <v>40</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140</v>
      </c>
      <c r="AT333" s="216" t="s">
        <v>135</v>
      </c>
      <c r="AU333" s="216" t="s">
        <v>79</v>
      </c>
      <c r="AY333" s="18" t="s">
        <v>133</v>
      </c>
      <c r="BE333" s="217">
        <f>IF(N333="základní",J333,0)</f>
        <v>0</v>
      </c>
      <c r="BF333" s="217">
        <f>IF(N333="snížená",J333,0)</f>
        <v>0</v>
      </c>
      <c r="BG333" s="217">
        <f>IF(N333="zákl. přenesená",J333,0)</f>
        <v>0</v>
      </c>
      <c r="BH333" s="217">
        <f>IF(N333="sníž. přenesená",J333,0)</f>
        <v>0</v>
      </c>
      <c r="BI333" s="217">
        <f>IF(N333="nulová",J333,0)</f>
        <v>0</v>
      </c>
      <c r="BJ333" s="18" t="s">
        <v>77</v>
      </c>
      <c r="BK333" s="217">
        <f>ROUND(I333*H333,2)</f>
        <v>0</v>
      </c>
      <c r="BL333" s="18" t="s">
        <v>140</v>
      </c>
      <c r="BM333" s="216" t="s">
        <v>1394</v>
      </c>
    </row>
    <row r="334" s="13" customFormat="1">
      <c r="A334" s="13"/>
      <c r="B334" s="218"/>
      <c r="C334" s="219"/>
      <c r="D334" s="220" t="s">
        <v>142</v>
      </c>
      <c r="E334" s="221" t="s">
        <v>19</v>
      </c>
      <c r="F334" s="222" t="s">
        <v>1274</v>
      </c>
      <c r="G334" s="219"/>
      <c r="H334" s="223">
        <v>14</v>
      </c>
      <c r="I334" s="224"/>
      <c r="J334" s="219"/>
      <c r="K334" s="219"/>
      <c r="L334" s="225"/>
      <c r="M334" s="226"/>
      <c r="N334" s="227"/>
      <c r="O334" s="227"/>
      <c r="P334" s="227"/>
      <c r="Q334" s="227"/>
      <c r="R334" s="227"/>
      <c r="S334" s="227"/>
      <c r="T334" s="228"/>
      <c r="U334" s="13"/>
      <c r="V334" s="13"/>
      <c r="W334" s="13"/>
      <c r="X334" s="13"/>
      <c r="Y334" s="13"/>
      <c r="Z334" s="13"/>
      <c r="AA334" s="13"/>
      <c r="AB334" s="13"/>
      <c r="AC334" s="13"/>
      <c r="AD334" s="13"/>
      <c r="AE334" s="13"/>
      <c r="AT334" s="229" t="s">
        <v>142</v>
      </c>
      <c r="AU334" s="229" t="s">
        <v>79</v>
      </c>
      <c r="AV334" s="13" t="s">
        <v>79</v>
      </c>
      <c r="AW334" s="13" t="s">
        <v>31</v>
      </c>
      <c r="AX334" s="13" t="s">
        <v>69</v>
      </c>
      <c r="AY334" s="229" t="s">
        <v>133</v>
      </c>
    </row>
    <row r="335" s="14" customFormat="1">
      <c r="A335" s="14"/>
      <c r="B335" s="230"/>
      <c r="C335" s="231"/>
      <c r="D335" s="220" t="s">
        <v>142</v>
      </c>
      <c r="E335" s="232" t="s">
        <v>19</v>
      </c>
      <c r="F335" s="233" t="s">
        <v>144</v>
      </c>
      <c r="G335" s="231"/>
      <c r="H335" s="234">
        <v>14</v>
      </c>
      <c r="I335" s="235"/>
      <c r="J335" s="231"/>
      <c r="K335" s="231"/>
      <c r="L335" s="236"/>
      <c r="M335" s="237"/>
      <c r="N335" s="238"/>
      <c r="O335" s="238"/>
      <c r="P335" s="238"/>
      <c r="Q335" s="238"/>
      <c r="R335" s="238"/>
      <c r="S335" s="238"/>
      <c r="T335" s="239"/>
      <c r="U335" s="14"/>
      <c r="V335" s="14"/>
      <c r="W335" s="14"/>
      <c r="X335" s="14"/>
      <c r="Y335" s="14"/>
      <c r="Z335" s="14"/>
      <c r="AA335" s="14"/>
      <c r="AB335" s="14"/>
      <c r="AC335" s="14"/>
      <c r="AD335" s="14"/>
      <c r="AE335" s="14"/>
      <c r="AT335" s="240" t="s">
        <v>142</v>
      </c>
      <c r="AU335" s="240" t="s">
        <v>79</v>
      </c>
      <c r="AV335" s="14" t="s">
        <v>140</v>
      </c>
      <c r="AW335" s="14" t="s">
        <v>31</v>
      </c>
      <c r="AX335" s="14" t="s">
        <v>77</v>
      </c>
      <c r="AY335" s="240" t="s">
        <v>133</v>
      </c>
    </row>
    <row r="336" s="2" customFormat="1" ht="24.15" customHeight="1">
      <c r="A336" s="39"/>
      <c r="B336" s="40"/>
      <c r="C336" s="205" t="s">
        <v>686</v>
      </c>
      <c r="D336" s="205" t="s">
        <v>135</v>
      </c>
      <c r="E336" s="206" t="s">
        <v>1271</v>
      </c>
      <c r="F336" s="207" t="s">
        <v>1272</v>
      </c>
      <c r="G336" s="208" t="s">
        <v>279</v>
      </c>
      <c r="H336" s="209">
        <v>28</v>
      </c>
      <c r="I336" s="210"/>
      <c r="J336" s="211">
        <f>ROUND(I336*H336,2)</f>
        <v>0</v>
      </c>
      <c r="K336" s="207" t="s">
        <v>139</v>
      </c>
      <c r="L336" s="45"/>
      <c r="M336" s="212" t="s">
        <v>19</v>
      </c>
      <c r="N336" s="213" t="s">
        <v>40</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140</v>
      </c>
      <c r="AT336" s="216" t="s">
        <v>135</v>
      </c>
      <c r="AU336" s="216" t="s">
        <v>79</v>
      </c>
      <c r="AY336" s="18" t="s">
        <v>133</v>
      </c>
      <c r="BE336" s="217">
        <f>IF(N336="základní",J336,0)</f>
        <v>0</v>
      </c>
      <c r="BF336" s="217">
        <f>IF(N336="snížená",J336,0)</f>
        <v>0</v>
      </c>
      <c r="BG336" s="217">
        <f>IF(N336="zákl. přenesená",J336,0)</f>
        <v>0</v>
      </c>
      <c r="BH336" s="217">
        <f>IF(N336="sníž. přenesená",J336,0)</f>
        <v>0</v>
      </c>
      <c r="BI336" s="217">
        <f>IF(N336="nulová",J336,0)</f>
        <v>0</v>
      </c>
      <c r="BJ336" s="18" t="s">
        <v>77</v>
      </c>
      <c r="BK336" s="217">
        <f>ROUND(I336*H336,2)</f>
        <v>0</v>
      </c>
      <c r="BL336" s="18" t="s">
        <v>140</v>
      </c>
      <c r="BM336" s="216" t="s">
        <v>1395</v>
      </c>
    </row>
    <row r="337" s="13" customFormat="1">
      <c r="A337" s="13"/>
      <c r="B337" s="218"/>
      <c r="C337" s="219"/>
      <c r="D337" s="220" t="s">
        <v>142</v>
      </c>
      <c r="E337" s="221" t="s">
        <v>19</v>
      </c>
      <c r="F337" s="222" t="s">
        <v>1396</v>
      </c>
      <c r="G337" s="219"/>
      <c r="H337" s="223">
        <v>28</v>
      </c>
      <c r="I337" s="224"/>
      <c r="J337" s="219"/>
      <c r="K337" s="219"/>
      <c r="L337" s="225"/>
      <c r="M337" s="226"/>
      <c r="N337" s="227"/>
      <c r="O337" s="227"/>
      <c r="P337" s="227"/>
      <c r="Q337" s="227"/>
      <c r="R337" s="227"/>
      <c r="S337" s="227"/>
      <c r="T337" s="228"/>
      <c r="U337" s="13"/>
      <c r="V337" s="13"/>
      <c r="W337" s="13"/>
      <c r="X337" s="13"/>
      <c r="Y337" s="13"/>
      <c r="Z337" s="13"/>
      <c r="AA337" s="13"/>
      <c r="AB337" s="13"/>
      <c r="AC337" s="13"/>
      <c r="AD337" s="13"/>
      <c r="AE337" s="13"/>
      <c r="AT337" s="229" t="s">
        <v>142</v>
      </c>
      <c r="AU337" s="229" t="s">
        <v>79</v>
      </c>
      <c r="AV337" s="13" t="s">
        <v>79</v>
      </c>
      <c r="AW337" s="13" t="s">
        <v>31</v>
      </c>
      <c r="AX337" s="13" t="s">
        <v>69</v>
      </c>
      <c r="AY337" s="229" t="s">
        <v>133</v>
      </c>
    </row>
    <row r="338" s="14" customFormat="1">
      <c r="A338" s="14"/>
      <c r="B338" s="230"/>
      <c r="C338" s="231"/>
      <c r="D338" s="220" t="s">
        <v>142</v>
      </c>
      <c r="E338" s="232" t="s">
        <v>19</v>
      </c>
      <c r="F338" s="233" t="s">
        <v>144</v>
      </c>
      <c r="G338" s="231"/>
      <c r="H338" s="234">
        <v>28</v>
      </c>
      <c r="I338" s="235"/>
      <c r="J338" s="231"/>
      <c r="K338" s="231"/>
      <c r="L338" s="236"/>
      <c r="M338" s="237"/>
      <c r="N338" s="238"/>
      <c r="O338" s="238"/>
      <c r="P338" s="238"/>
      <c r="Q338" s="238"/>
      <c r="R338" s="238"/>
      <c r="S338" s="238"/>
      <c r="T338" s="239"/>
      <c r="U338" s="14"/>
      <c r="V338" s="14"/>
      <c r="W338" s="14"/>
      <c r="X338" s="14"/>
      <c r="Y338" s="14"/>
      <c r="Z338" s="14"/>
      <c r="AA338" s="14"/>
      <c r="AB338" s="14"/>
      <c r="AC338" s="14"/>
      <c r="AD338" s="14"/>
      <c r="AE338" s="14"/>
      <c r="AT338" s="240" t="s">
        <v>142</v>
      </c>
      <c r="AU338" s="240" t="s">
        <v>79</v>
      </c>
      <c r="AV338" s="14" t="s">
        <v>140</v>
      </c>
      <c r="AW338" s="14" t="s">
        <v>31</v>
      </c>
      <c r="AX338" s="14" t="s">
        <v>77</v>
      </c>
      <c r="AY338" s="240" t="s">
        <v>133</v>
      </c>
    </row>
    <row r="339" s="12" customFormat="1" ht="22.8" customHeight="1">
      <c r="A339" s="12"/>
      <c r="B339" s="189"/>
      <c r="C339" s="190"/>
      <c r="D339" s="191" t="s">
        <v>68</v>
      </c>
      <c r="E339" s="203" t="s">
        <v>1397</v>
      </c>
      <c r="F339" s="203" t="s">
        <v>1398</v>
      </c>
      <c r="G339" s="190"/>
      <c r="H339" s="190"/>
      <c r="I339" s="193"/>
      <c r="J339" s="204">
        <f>BK339</f>
        <v>0</v>
      </c>
      <c r="K339" s="190"/>
      <c r="L339" s="195"/>
      <c r="M339" s="196"/>
      <c r="N339" s="197"/>
      <c r="O339" s="197"/>
      <c r="P339" s="198">
        <f>SUM(P340:P429)</f>
        <v>0</v>
      </c>
      <c r="Q339" s="197"/>
      <c r="R339" s="198">
        <f>SUM(R340:R429)</f>
        <v>0</v>
      </c>
      <c r="S339" s="197"/>
      <c r="T339" s="199">
        <f>SUM(T340:T429)</f>
        <v>0</v>
      </c>
      <c r="U339" s="12"/>
      <c r="V339" s="12"/>
      <c r="W339" s="12"/>
      <c r="X339" s="12"/>
      <c r="Y339" s="12"/>
      <c r="Z339" s="12"/>
      <c r="AA339" s="12"/>
      <c r="AB339" s="12"/>
      <c r="AC339" s="12"/>
      <c r="AD339" s="12"/>
      <c r="AE339" s="12"/>
      <c r="AR339" s="200" t="s">
        <v>77</v>
      </c>
      <c r="AT339" s="201" t="s">
        <v>68</v>
      </c>
      <c r="AU339" s="201" t="s">
        <v>77</v>
      </c>
      <c r="AY339" s="200" t="s">
        <v>133</v>
      </c>
      <c r="BK339" s="202">
        <f>SUM(BK340:BK429)</f>
        <v>0</v>
      </c>
    </row>
    <row r="340" s="2" customFormat="1" ht="24.15" customHeight="1">
      <c r="A340" s="39"/>
      <c r="B340" s="40"/>
      <c r="C340" s="205" t="s">
        <v>690</v>
      </c>
      <c r="D340" s="205" t="s">
        <v>135</v>
      </c>
      <c r="E340" s="206" t="s">
        <v>1253</v>
      </c>
      <c r="F340" s="207" t="s">
        <v>1254</v>
      </c>
      <c r="G340" s="208" t="s">
        <v>279</v>
      </c>
      <c r="H340" s="209">
        <v>13</v>
      </c>
      <c r="I340" s="210"/>
      <c r="J340" s="211">
        <f>ROUND(I340*H340,2)</f>
        <v>0</v>
      </c>
      <c r="K340" s="207" t="s">
        <v>139</v>
      </c>
      <c r="L340" s="45"/>
      <c r="M340" s="212" t="s">
        <v>19</v>
      </c>
      <c r="N340" s="213" t="s">
        <v>40</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140</v>
      </c>
      <c r="AT340" s="216" t="s">
        <v>135</v>
      </c>
      <c r="AU340" s="216" t="s">
        <v>79</v>
      </c>
      <c r="AY340" s="18" t="s">
        <v>133</v>
      </c>
      <c r="BE340" s="217">
        <f>IF(N340="základní",J340,0)</f>
        <v>0</v>
      </c>
      <c r="BF340" s="217">
        <f>IF(N340="snížená",J340,0)</f>
        <v>0</v>
      </c>
      <c r="BG340" s="217">
        <f>IF(N340="zákl. přenesená",J340,0)</f>
        <v>0</v>
      </c>
      <c r="BH340" s="217">
        <f>IF(N340="sníž. přenesená",J340,0)</f>
        <v>0</v>
      </c>
      <c r="BI340" s="217">
        <f>IF(N340="nulová",J340,0)</f>
        <v>0</v>
      </c>
      <c r="BJ340" s="18" t="s">
        <v>77</v>
      </c>
      <c r="BK340" s="217">
        <f>ROUND(I340*H340,2)</f>
        <v>0</v>
      </c>
      <c r="BL340" s="18" t="s">
        <v>140</v>
      </c>
      <c r="BM340" s="216" t="s">
        <v>1399</v>
      </c>
    </row>
    <row r="341" s="15" customFormat="1">
      <c r="A341" s="15"/>
      <c r="B341" s="265"/>
      <c r="C341" s="266"/>
      <c r="D341" s="220" t="s">
        <v>142</v>
      </c>
      <c r="E341" s="267" t="s">
        <v>19</v>
      </c>
      <c r="F341" s="268" t="s">
        <v>1400</v>
      </c>
      <c r="G341" s="266"/>
      <c r="H341" s="267" t="s">
        <v>19</v>
      </c>
      <c r="I341" s="269"/>
      <c r="J341" s="266"/>
      <c r="K341" s="266"/>
      <c r="L341" s="270"/>
      <c r="M341" s="271"/>
      <c r="N341" s="272"/>
      <c r="O341" s="272"/>
      <c r="P341" s="272"/>
      <c r="Q341" s="272"/>
      <c r="R341" s="272"/>
      <c r="S341" s="272"/>
      <c r="T341" s="273"/>
      <c r="U341" s="15"/>
      <c r="V341" s="15"/>
      <c r="W341" s="15"/>
      <c r="X341" s="15"/>
      <c r="Y341" s="15"/>
      <c r="Z341" s="15"/>
      <c r="AA341" s="15"/>
      <c r="AB341" s="15"/>
      <c r="AC341" s="15"/>
      <c r="AD341" s="15"/>
      <c r="AE341" s="15"/>
      <c r="AT341" s="274" t="s">
        <v>142</v>
      </c>
      <c r="AU341" s="274" t="s">
        <v>79</v>
      </c>
      <c r="AV341" s="15" t="s">
        <v>77</v>
      </c>
      <c r="AW341" s="15" t="s">
        <v>31</v>
      </c>
      <c r="AX341" s="15" t="s">
        <v>69</v>
      </c>
      <c r="AY341" s="274" t="s">
        <v>133</v>
      </c>
    </row>
    <row r="342" s="13" customFormat="1">
      <c r="A342" s="13"/>
      <c r="B342" s="218"/>
      <c r="C342" s="219"/>
      <c r="D342" s="220" t="s">
        <v>142</v>
      </c>
      <c r="E342" s="221" t="s">
        <v>19</v>
      </c>
      <c r="F342" s="222" t="s">
        <v>1342</v>
      </c>
      <c r="G342" s="219"/>
      <c r="H342" s="223">
        <v>1</v>
      </c>
      <c r="I342" s="224"/>
      <c r="J342" s="219"/>
      <c r="K342" s="219"/>
      <c r="L342" s="225"/>
      <c r="M342" s="226"/>
      <c r="N342" s="227"/>
      <c r="O342" s="227"/>
      <c r="P342" s="227"/>
      <c r="Q342" s="227"/>
      <c r="R342" s="227"/>
      <c r="S342" s="227"/>
      <c r="T342" s="228"/>
      <c r="U342" s="13"/>
      <c r="V342" s="13"/>
      <c r="W342" s="13"/>
      <c r="X342" s="13"/>
      <c r="Y342" s="13"/>
      <c r="Z342" s="13"/>
      <c r="AA342" s="13"/>
      <c r="AB342" s="13"/>
      <c r="AC342" s="13"/>
      <c r="AD342" s="13"/>
      <c r="AE342" s="13"/>
      <c r="AT342" s="229" t="s">
        <v>142</v>
      </c>
      <c r="AU342" s="229" t="s">
        <v>79</v>
      </c>
      <c r="AV342" s="13" t="s">
        <v>79</v>
      </c>
      <c r="AW342" s="13" t="s">
        <v>31</v>
      </c>
      <c r="AX342" s="13" t="s">
        <v>69</v>
      </c>
      <c r="AY342" s="229" t="s">
        <v>133</v>
      </c>
    </row>
    <row r="343" s="13" customFormat="1">
      <c r="A343" s="13"/>
      <c r="B343" s="218"/>
      <c r="C343" s="219"/>
      <c r="D343" s="220" t="s">
        <v>142</v>
      </c>
      <c r="E343" s="221" t="s">
        <v>19</v>
      </c>
      <c r="F343" s="222" t="s">
        <v>1401</v>
      </c>
      <c r="G343" s="219"/>
      <c r="H343" s="223">
        <v>2</v>
      </c>
      <c r="I343" s="224"/>
      <c r="J343" s="219"/>
      <c r="K343" s="219"/>
      <c r="L343" s="225"/>
      <c r="M343" s="226"/>
      <c r="N343" s="227"/>
      <c r="O343" s="227"/>
      <c r="P343" s="227"/>
      <c r="Q343" s="227"/>
      <c r="R343" s="227"/>
      <c r="S343" s="227"/>
      <c r="T343" s="228"/>
      <c r="U343" s="13"/>
      <c r="V343" s="13"/>
      <c r="W343" s="13"/>
      <c r="X343" s="13"/>
      <c r="Y343" s="13"/>
      <c r="Z343" s="13"/>
      <c r="AA343" s="13"/>
      <c r="AB343" s="13"/>
      <c r="AC343" s="13"/>
      <c r="AD343" s="13"/>
      <c r="AE343" s="13"/>
      <c r="AT343" s="229" t="s">
        <v>142</v>
      </c>
      <c r="AU343" s="229" t="s">
        <v>79</v>
      </c>
      <c r="AV343" s="13" t="s">
        <v>79</v>
      </c>
      <c r="AW343" s="13" t="s">
        <v>31</v>
      </c>
      <c r="AX343" s="13" t="s">
        <v>69</v>
      </c>
      <c r="AY343" s="229" t="s">
        <v>133</v>
      </c>
    </row>
    <row r="344" s="13" customFormat="1">
      <c r="A344" s="13"/>
      <c r="B344" s="218"/>
      <c r="C344" s="219"/>
      <c r="D344" s="220" t="s">
        <v>142</v>
      </c>
      <c r="E344" s="221" t="s">
        <v>19</v>
      </c>
      <c r="F344" s="222" t="s">
        <v>1402</v>
      </c>
      <c r="G344" s="219"/>
      <c r="H344" s="223">
        <v>1</v>
      </c>
      <c r="I344" s="224"/>
      <c r="J344" s="219"/>
      <c r="K344" s="219"/>
      <c r="L344" s="225"/>
      <c r="M344" s="226"/>
      <c r="N344" s="227"/>
      <c r="O344" s="227"/>
      <c r="P344" s="227"/>
      <c r="Q344" s="227"/>
      <c r="R344" s="227"/>
      <c r="S344" s="227"/>
      <c r="T344" s="228"/>
      <c r="U344" s="13"/>
      <c r="V344" s="13"/>
      <c r="W344" s="13"/>
      <c r="X344" s="13"/>
      <c r="Y344" s="13"/>
      <c r="Z344" s="13"/>
      <c r="AA344" s="13"/>
      <c r="AB344" s="13"/>
      <c r="AC344" s="13"/>
      <c r="AD344" s="13"/>
      <c r="AE344" s="13"/>
      <c r="AT344" s="229" t="s">
        <v>142</v>
      </c>
      <c r="AU344" s="229" t="s">
        <v>79</v>
      </c>
      <c r="AV344" s="13" t="s">
        <v>79</v>
      </c>
      <c r="AW344" s="13" t="s">
        <v>31</v>
      </c>
      <c r="AX344" s="13" t="s">
        <v>69</v>
      </c>
      <c r="AY344" s="229" t="s">
        <v>133</v>
      </c>
    </row>
    <row r="345" s="13" customFormat="1">
      <c r="A345" s="13"/>
      <c r="B345" s="218"/>
      <c r="C345" s="219"/>
      <c r="D345" s="220" t="s">
        <v>142</v>
      </c>
      <c r="E345" s="221" t="s">
        <v>19</v>
      </c>
      <c r="F345" s="222" t="s">
        <v>1403</v>
      </c>
      <c r="G345" s="219"/>
      <c r="H345" s="223">
        <v>1</v>
      </c>
      <c r="I345" s="224"/>
      <c r="J345" s="219"/>
      <c r="K345" s="219"/>
      <c r="L345" s="225"/>
      <c r="M345" s="226"/>
      <c r="N345" s="227"/>
      <c r="O345" s="227"/>
      <c r="P345" s="227"/>
      <c r="Q345" s="227"/>
      <c r="R345" s="227"/>
      <c r="S345" s="227"/>
      <c r="T345" s="228"/>
      <c r="U345" s="13"/>
      <c r="V345" s="13"/>
      <c r="W345" s="13"/>
      <c r="X345" s="13"/>
      <c r="Y345" s="13"/>
      <c r="Z345" s="13"/>
      <c r="AA345" s="13"/>
      <c r="AB345" s="13"/>
      <c r="AC345" s="13"/>
      <c r="AD345" s="13"/>
      <c r="AE345" s="13"/>
      <c r="AT345" s="229" t="s">
        <v>142</v>
      </c>
      <c r="AU345" s="229" t="s">
        <v>79</v>
      </c>
      <c r="AV345" s="13" t="s">
        <v>79</v>
      </c>
      <c r="AW345" s="13" t="s">
        <v>31</v>
      </c>
      <c r="AX345" s="13" t="s">
        <v>69</v>
      </c>
      <c r="AY345" s="229" t="s">
        <v>133</v>
      </c>
    </row>
    <row r="346" s="13" customFormat="1">
      <c r="A346" s="13"/>
      <c r="B346" s="218"/>
      <c r="C346" s="219"/>
      <c r="D346" s="220" t="s">
        <v>142</v>
      </c>
      <c r="E346" s="221" t="s">
        <v>19</v>
      </c>
      <c r="F346" s="222" t="s">
        <v>1345</v>
      </c>
      <c r="G346" s="219"/>
      <c r="H346" s="223">
        <v>4</v>
      </c>
      <c r="I346" s="224"/>
      <c r="J346" s="219"/>
      <c r="K346" s="219"/>
      <c r="L346" s="225"/>
      <c r="M346" s="226"/>
      <c r="N346" s="227"/>
      <c r="O346" s="227"/>
      <c r="P346" s="227"/>
      <c r="Q346" s="227"/>
      <c r="R346" s="227"/>
      <c r="S346" s="227"/>
      <c r="T346" s="228"/>
      <c r="U346" s="13"/>
      <c r="V346" s="13"/>
      <c r="W346" s="13"/>
      <c r="X346" s="13"/>
      <c r="Y346" s="13"/>
      <c r="Z346" s="13"/>
      <c r="AA346" s="13"/>
      <c r="AB346" s="13"/>
      <c r="AC346" s="13"/>
      <c r="AD346" s="13"/>
      <c r="AE346" s="13"/>
      <c r="AT346" s="229" t="s">
        <v>142</v>
      </c>
      <c r="AU346" s="229" t="s">
        <v>79</v>
      </c>
      <c r="AV346" s="13" t="s">
        <v>79</v>
      </c>
      <c r="AW346" s="13" t="s">
        <v>31</v>
      </c>
      <c r="AX346" s="13" t="s">
        <v>69</v>
      </c>
      <c r="AY346" s="229" t="s">
        <v>133</v>
      </c>
    </row>
    <row r="347" s="13" customFormat="1">
      <c r="A347" s="13"/>
      <c r="B347" s="218"/>
      <c r="C347" s="219"/>
      <c r="D347" s="220" t="s">
        <v>142</v>
      </c>
      <c r="E347" s="221" t="s">
        <v>19</v>
      </c>
      <c r="F347" s="222" t="s">
        <v>1346</v>
      </c>
      <c r="G347" s="219"/>
      <c r="H347" s="223">
        <v>1</v>
      </c>
      <c r="I347" s="224"/>
      <c r="J347" s="219"/>
      <c r="K347" s="219"/>
      <c r="L347" s="225"/>
      <c r="M347" s="226"/>
      <c r="N347" s="227"/>
      <c r="O347" s="227"/>
      <c r="P347" s="227"/>
      <c r="Q347" s="227"/>
      <c r="R347" s="227"/>
      <c r="S347" s="227"/>
      <c r="T347" s="228"/>
      <c r="U347" s="13"/>
      <c r="V347" s="13"/>
      <c r="W347" s="13"/>
      <c r="X347" s="13"/>
      <c r="Y347" s="13"/>
      <c r="Z347" s="13"/>
      <c r="AA347" s="13"/>
      <c r="AB347" s="13"/>
      <c r="AC347" s="13"/>
      <c r="AD347" s="13"/>
      <c r="AE347" s="13"/>
      <c r="AT347" s="229" t="s">
        <v>142</v>
      </c>
      <c r="AU347" s="229" t="s">
        <v>79</v>
      </c>
      <c r="AV347" s="13" t="s">
        <v>79</v>
      </c>
      <c r="AW347" s="13" t="s">
        <v>31</v>
      </c>
      <c r="AX347" s="13" t="s">
        <v>69</v>
      </c>
      <c r="AY347" s="229" t="s">
        <v>133</v>
      </c>
    </row>
    <row r="348" s="13" customFormat="1">
      <c r="A348" s="13"/>
      <c r="B348" s="218"/>
      <c r="C348" s="219"/>
      <c r="D348" s="220" t="s">
        <v>142</v>
      </c>
      <c r="E348" s="221" t="s">
        <v>19</v>
      </c>
      <c r="F348" s="222" t="s">
        <v>1347</v>
      </c>
      <c r="G348" s="219"/>
      <c r="H348" s="223">
        <v>2</v>
      </c>
      <c r="I348" s="224"/>
      <c r="J348" s="219"/>
      <c r="K348" s="219"/>
      <c r="L348" s="225"/>
      <c r="M348" s="226"/>
      <c r="N348" s="227"/>
      <c r="O348" s="227"/>
      <c r="P348" s="227"/>
      <c r="Q348" s="227"/>
      <c r="R348" s="227"/>
      <c r="S348" s="227"/>
      <c r="T348" s="228"/>
      <c r="U348" s="13"/>
      <c r="V348" s="13"/>
      <c r="W348" s="13"/>
      <c r="X348" s="13"/>
      <c r="Y348" s="13"/>
      <c r="Z348" s="13"/>
      <c r="AA348" s="13"/>
      <c r="AB348" s="13"/>
      <c r="AC348" s="13"/>
      <c r="AD348" s="13"/>
      <c r="AE348" s="13"/>
      <c r="AT348" s="229" t="s">
        <v>142</v>
      </c>
      <c r="AU348" s="229" t="s">
        <v>79</v>
      </c>
      <c r="AV348" s="13" t="s">
        <v>79</v>
      </c>
      <c r="AW348" s="13" t="s">
        <v>31</v>
      </c>
      <c r="AX348" s="13" t="s">
        <v>69</v>
      </c>
      <c r="AY348" s="229" t="s">
        <v>133</v>
      </c>
    </row>
    <row r="349" s="13" customFormat="1">
      <c r="A349" s="13"/>
      <c r="B349" s="218"/>
      <c r="C349" s="219"/>
      <c r="D349" s="220" t="s">
        <v>142</v>
      </c>
      <c r="E349" s="221" t="s">
        <v>19</v>
      </c>
      <c r="F349" s="222" t="s">
        <v>1348</v>
      </c>
      <c r="G349" s="219"/>
      <c r="H349" s="223">
        <v>1</v>
      </c>
      <c r="I349" s="224"/>
      <c r="J349" s="219"/>
      <c r="K349" s="219"/>
      <c r="L349" s="225"/>
      <c r="M349" s="226"/>
      <c r="N349" s="227"/>
      <c r="O349" s="227"/>
      <c r="P349" s="227"/>
      <c r="Q349" s="227"/>
      <c r="R349" s="227"/>
      <c r="S349" s="227"/>
      <c r="T349" s="228"/>
      <c r="U349" s="13"/>
      <c r="V349" s="13"/>
      <c r="W349" s="13"/>
      <c r="X349" s="13"/>
      <c r="Y349" s="13"/>
      <c r="Z349" s="13"/>
      <c r="AA349" s="13"/>
      <c r="AB349" s="13"/>
      <c r="AC349" s="13"/>
      <c r="AD349" s="13"/>
      <c r="AE349" s="13"/>
      <c r="AT349" s="229" t="s">
        <v>142</v>
      </c>
      <c r="AU349" s="229" t="s">
        <v>79</v>
      </c>
      <c r="AV349" s="13" t="s">
        <v>79</v>
      </c>
      <c r="AW349" s="13" t="s">
        <v>31</v>
      </c>
      <c r="AX349" s="13" t="s">
        <v>69</v>
      </c>
      <c r="AY349" s="229" t="s">
        <v>133</v>
      </c>
    </row>
    <row r="350" s="14" customFormat="1">
      <c r="A350" s="14"/>
      <c r="B350" s="230"/>
      <c r="C350" s="231"/>
      <c r="D350" s="220" t="s">
        <v>142</v>
      </c>
      <c r="E350" s="232" t="s">
        <v>19</v>
      </c>
      <c r="F350" s="233" t="s">
        <v>144</v>
      </c>
      <c r="G350" s="231"/>
      <c r="H350" s="234">
        <v>13</v>
      </c>
      <c r="I350" s="235"/>
      <c r="J350" s="231"/>
      <c r="K350" s="231"/>
      <c r="L350" s="236"/>
      <c r="M350" s="237"/>
      <c r="N350" s="238"/>
      <c r="O350" s="238"/>
      <c r="P350" s="238"/>
      <c r="Q350" s="238"/>
      <c r="R350" s="238"/>
      <c r="S350" s="238"/>
      <c r="T350" s="239"/>
      <c r="U350" s="14"/>
      <c r="V350" s="14"/>
      <c r="W350" s="14"/>
      <c r="X350" s="14"/>
      <c r="Y350" s="14"/>
      <c r="Z350" s="14"/>
      <c r="AA350" s="14"/>
      <c r="AB350" s="14"/>
      <c r="AC350" s="14"/>
      <c r="AD350" s="14"/>
      <c r="AE350" s="14"/>
      <c r="AT350" s="240" t="s">
        <v>142</v>
      </c>
      <c r="AU350" s="240" t="s">
        <v>79</v>
      </c>
      <c r="AV350" s="14" t="s">
        <v>140</v>
      </c>
      <c r="AW350" s="14" t="s">
        <v>31</v>
      </c>
      <c r="AX350" s="14" t="s">
        <v>77</v>
      </c>
      <c r="AY350" s="240" t="s">
        <v>133</v>
      </c>
    </row>
    <row r="351" s="2" customFormat="1" ht="24.15" customHeight="1">
      <c r="A351" s="39"/>
      <c r="B351" s="40"/>
      <c r="C351" s="205" t="s">
        <v>695</v>
      </c>
      <c r="D351" s="205" t="s">
        <v>135</v>
      </c>
      <c r="E351" s="206" t="s">
        <v>1257</v>
      </c>
      <c r="F351" s="207" t="s">
        <v>1258</v>
      </c>
      <c r="G351" s="208" t="s">
        <v>279</v>
      </c>
      <c r="H351" s="209">
        <v>13</v>
      </c>
      <c r="I351" s="210"/>
      <c r="J351" s="211">
        <f>ROUND(I351*H351,2)</f>
        <v>0</v>
      </c>
      <c r="K351" s="207" t="s">
        <v>139</v>
      </c>
      <c r="L351" s="45"/>
      <c r="M351" s="212" t="s">
        <v>19</v>
      </c>
      <c r="N351" s="213" t="s">
        <v>40</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140</v>
      </c>
      <c r="AT351" s="216" t="s">
        <v>135</v>
      </c>
      <c r="AU351" s="216" t="s">
        <v>79</v>
      </c>
      <c r="AY351" s="18" t="s">
        <v>133</v>
      </c>
      <c r="BE351" s="217">
        <f>IF(N351="základní",J351,0)</f>
        <v>0</v>
      </c>
      <c r="BF351" s="217">
        <f>IF(N351="snížená",J351,0)</f>
        <v>0</v>
      </c>
      <c r="BG351" s="217">
        <f>IF(N351="zákl. přenesená",J351,0)</f>
        <v>0</v>
      </c>
      <c r="BH351" s="217">
        <f>IF(N351="sníž. přenesená",J351,0)</f>
        <v>0</v>
      </c>
      <c r="BI351" s="217">
        <f>IF(N351="nulová",J351,0)</f>
        <v>0</v>
      </c>
      <c r="BJ351" s="18" t="s">
        <v>77</v>
      </c>
      <c r="BK351" s="217">
        <f>ROUND(I351*H351,2)</f>
        <v>0</v>
      </c>
      <c r="BL351" s="18" t="s">
        <v>140</v>
      </c>
      <c r="BM351" s="216" t="s">
        <v>1404</v>
      </c>
    </row>
    <row r="352" s="15" customFormat="1">
      <c r="A352" s="15"/>
      <c r="B352" s="265"/>
      <c r="C352" s="266"/>
      <c r="D352" s="220" t="s">
        <v>142</v>
      </c>
      <c r="E352" s="267" t="s">
        <v>19</v>
      </c>
      <c r="F352" s="268" t="s">
        <v>1400</v>
      </c>
      <c r="G352" s="266"/>
      <c r="H352" s="267" t="s">
        <v>19</v>
      </c>
      <c r="I352" s="269"/>
      <c r="J352" s="266"/>
      <c r="K352" s="266"/>
      <c r="L352" s="270"/>
      <c r="M352" s="271"/>
      <c r="N352" s="272"/>
      <c r="O352" s="272"/>
      <c r="P352" s="272"/>
      <c r="Q352" s="272"/>
      <c r="R352" s="272"/>
      <c r="S352" s="272"/>
      <c r="T352" s="273"/>
      <c r="U352" s="15"/>
      <c r="V352" s="15"/>
      <c r="W352" s="15"/>
      <c r="X352" s="15"/>
      <c r="Y352" s="15"/>
      <c r="Z352" s="15"/>
      <c r="AA352" s="15"/>
      <c r="AB352" s="15"/>
      <c r="AC352" s="15"/>
      <c r="AD352" s="15"/>
      <c r="AE352" s="15"/>
      <c r="AT352" s="274" t="s">
        <v>142</v>
      </c>
      <c r="AU352" s="274" t="s">
        <v>79</v>
      </c>
      <c r="AV352" s="15" t="s">
        <v>77</v>
      </c>
      <c r="AW352" s="15" t="s">
        <v>31</v>
      </c>
      <c r="AX352" s="15" t="s">
        <v>69</v>
      </c>
      <c r="AY352" s="274" t="s">
        <v>133</v>
      </c>
    </row>
    <row r="353" s="13" customFormat="1">
      <c r="A353" s="13"/>
      <c r="B353" s="218"/>
      <c r="C353" s="219"/>
      <c r="D353" s="220" t="s">
        <v>142</v>
      </c>
      <c r="E353" s="221" t="s">
        <v>19</v>
      </c>
      <c r="F353" s="222" t="s">
        <v>1342</v>
      </c>
      <c r="G353" s="219"/>
      <c r="H353" s="223">
        <v>1</v>
      </c>
      <c r="I353" s="224"/>
      <c r="J353" s="219"/>
      <c r="K353" s="219"/>
      <c r="L353" s="225"/>
      <c r="M353" s="226"/>
      <c r="N353" s="227"/>
      <c r="O353" s="227"/>
      <c r="P353" s="227"/>
      <c r="Q353" s="227"/>
      <c r="R353" s="227"/>
      <c r="S353" s="227"/>
      <c r="T353" s="228"/>
      <c r="U353" s="13"/>
      <c r="V353" s="13"/>
      <c r="W353" s="13"/>
      <c r="X353" s="13"/>
      <c r="Y353" s="13"/>
      <c r="Z353" s="13"/>
      <c r="AA353" s="13"/>
      <c r="AB353" s="13"/>
      <c r="AC353" s="13"/>
      <c r="AD353" s="13"/>
      <c r="AE353" s="13"/>
      <c r="AT353" s="229" t="s">
        <v>142</v>
      </c>
      <c r="AU353" s="229" t="s">
        <v>79</v>
      </c>
      <c r="AV353" s="13" t="s">
        <v>79</v>
      </c>
      <c r="AW353" s="13" t="s">
        <v>31</v>
      </c>
      <c r="AX353" s="13" t="s">
        <v>69</v>
      </c>
      <c r="AY353" s="229" t="s">
        <v>133</v>
      </c>
    </row>
    <row r="354" s="13" customFormat="1">
      <c r="A354" s="13"/>
      <c r="B354" s="218"/>
      <c r="C354" s="219"/>
      <c r="D354" s="220" t="s">
        <v>142</v>
      </c>
      <c r="E354" s="221" t="s">
        <v>19</v>
      </c>
      <c r="F354" s="222" t="s">
        <v>1401</v>
      </c>
      <c r="G354" s="219"/>
      <c r="H354" s="223">
        <v>2</v>
      </c>
      <c r="I354" s="224"/>
      <c r="J354" s="219"/>
      <c r="K354" s="219"/>
      <c r="L354" s="225"/>
      <c r="M354" s="226"/>
      <c r="N354" s="227"/>
      <c r="O354" s="227"/>
      <c r="P354" s="227"/>
      <c r="Q354" s="227"/>
      <c r="R354" s="227"/>
      <c r="S354" s="227"/>
      <c r="T354" s="228"/>
      <c r="U354" s="13"/>
      <c r="V354" s="13"/>
      <c r="W354" s="13"/>
      <c r="X354" s="13"/>
      <c r="Y354" s="13"/>
      <c r="Z354" s="13"/>
      <c r="AA354" s="13"/>
      <c r="AB354" s="13"/>
      <c r="AC354" s="13"/>
      <c r="AD354" s="13"/>
      <c r="AE354" s="13"/>
      <c r="AT354" s="229" t="s">
        <v>142</v>
      </c>
      <c r="AU354" s="229" t="s">
        <v>79</v>
      </c>
      <c r="AV354" s="13" t="s">
        <v>79</v>
      </c>
      <c r="AW354" s="13" t="s">
        <v>31</v>
      </c>
      <c r="AX354" s="13" t="s">
        <v>69</v>
      </c>
      <c r="AY354" s="229" t="s">
        <v>133</v>
      </c>
    </row>
    <row r="355" s="13" customFormat="1">
      <c r="A355" s="13"/>
      <c r="B355" s="218"/>
      <c r="C355" s="219"/>
      <c r="D355" s="220" t="s">
        <v>142</v>
      </c>
      <c r="E355" s="221" t="s">
        <v>19</v>
      </c>
      <c r="F355" s="222" t="s">
        <v>1402</v>
      </c>
      <c r="G355" s="219"/>
      <c r="H355" s="223">
        <v>1</v>
      </c>
      <c r="I355" s="224"/>
      <c r="J355" s="219"/>
      <c r="K355" s="219"/>
      <c r="L355" s="225"/>
      <c r="M355" s="226"/>
      <c r="N355" s="227"/>
      <c r="O355" s="227"/>
      <c r="P355" s="227"/>
      <c r="Q355" s="227"/>
      <c r="R355" s="227"/>
      <c r="S355" s="227"/>
      <c r="T355" s="228"/>
      <c r="U355" s="13"/>
      <c r="V355" s="13"/>
      <c r="W355" s="13"/>
      <c r="X355" s="13"/>
      <c r="Y355" s="13"/>
      <c r="Z355" s="13"/>
      <c r="AA355" s="13"/>
      <c r="AB355" s="13"/>
      <c r="AC355" s="13"/>
      <c r="AD355" s="13"/>
      <c r="AE355" s="13"/>
      <c r="AT355" s="229" t="s">
        <v>142</v>
      </c>
      <c r="AU355" s="229" t="s">
        <v>79</v>
      </c>
      <c r="AV355" s="13" t="s">
        <v>79</v>
      </c>
      <c r="AW355" s="13" t="s">
        <v>31</v>
      </c>
      <c r="AX355" s="13" t="s">
        <v>69</v>
      </c>
      <c r="AY355" s="229" t="s">
        <v>133</v>
      </c>
    </row>
    <row r="356" s="13" customFormat="1">
      <c r="A356" s="13"/>
      <c r="B356" s="218"/>
      <c r="C356" s="219"/>
      <c r="D356" s="220" t="s">
        <v>142</v>
      </c>
      <c r="E356" s="221" t="s">
        <v>19</v>
      </c>
      <c r="F356" s="222" t="s">
        <v>1403</v>
      </c>
      <c r="G356" s="219"/>
      <c r="H356" s="223">
        <v>1</v>
      </c>
      <c r="I356" s="224"/>
      <c r="J356" s="219"/>
      <c r="K356" s="219"/>
      <c r="L356" s="225"/>
      <c r="M356" s="226"/>
      <c r="N356" s="227"/>
      <c r="O356" s="227"/>
      <c r="P356" s="227"/>
      <c r="Q356" s="227"/>
      <c r="R356" s="227"/>
      <c r="S356" s="227"/>
      <c r="T356" s="228"/>
      <c r="U356" s="13"/>
      <c r="V356" s="13"/>
      <c r="W356" s="13"/>
      <c r="X356" s="13"/>
      <c r="Y356" s="13"/>
      <c r="Z356" s="13"/>
      <c r="AA356" s="13"/>
      <c r="AB356" s="13"/>
      <c r="AC356" s="13"/>
      <c r="AD356" s="13"/>
      <c r="AE356" s="13"/>
      <c r="AT356" s="229" t="s">
        <v>142</v>
      </c>
      <c r="AU356" s="229" t="s">
        <v>79</v>
      </c>
      <c r="AV356" s="13" t="s">
        <v>79</v>
      </c>
      <c r="AW356" s="13" t="s">
        <v>31</v>
      </c>
      <c r="AX356" s="13" t="s">
        <v>69</v>
      </c>
      <c r="AY356" s="229" t="s">
        <v>133</v>
      </c>
    </row>
    <row r="357" s="13" customFormat="1">
      <c r="A357" s="13"/>
      <c r="B357" s="218"/>
      <c r="C357" s="219"/>
      <c r="D357" s="220" t="s">
        <v>142</v>
      </c>
      <c r="E357" s="221" t="s">
        <v>19</v>
      </c>
      <c r="F357" s="222" t="s">
        <v>1345</v>
      </c>
      <c r="G357" s="219"/>
      <c r="H357" s="223">
        <v>4</v>
      </c>
      <c r="I357" s="224"/>
      <c r="J357" s="219"/>
      <c r="K357" s="219"/>
      <c r="L357" s="225"/>
      <c r="M357" s="226"/>
      <c r="N357" s="227"/>
      <c r="O357" s="227"/>
      <c r="P357" s="227"/>
      <c r="Q357" s="227"/>
      <c r="R357" s="227"/>
      <c r="S357" s="227"/>
      <c r="T357" s="228"/>
      <c r="U357" s="13"/>
      <c r="V357" s="13"/>
      <c r="W357" s="13"/>
      <c r="X357" s="13"/>
      <c r="Y357" s="13"/>
      <c r="Z357" s="13"/>
      <c r="AA357" s="13"/>
      <c r="AB357" s="13"/>
      <c r="AC357" s="13"/>
      <c r="AD357" s="13"/>
      <c r="AE357" s="13"/>
      <c r="AT357" s="229" t="s">
        <v>142</v>
      </c>
      <c r="AU357" s="229" t="s">
        <v>79</v>
      </c>
      <c r="AV357" s="13" t="s">
        <v>79</v>
      </c>
      <c r="AW357" s="13" t="s">
        <v>31</v>
      </c>
      <c r="AX357" s="13" t="s">
        <v>69</v>
      </c>
      <c r="AY357" s="229" t="s">
        <v>133</v>
      </c>
    </row>
    <row r="358" s="13" customFormat="1">
      <c r="A358" s="13"/>
      <c r="B358" s="218"/>
      <c r="C358" s="219"/>
      <c r="D358" s="220" t="s">
        <v>142</v>
      </c>
      <c r="E358" s="221" t="s">
        <v>19</v>
      </c>
      <c r="F358" s="222" t="s">
        <v>1346</v>
      </c>
      <c r="G358" s="219"/>
      <c r="H358" s="223">
        <v>1</v>
      </c>
      <c r="I358" s="224"/>
      <c r="J358" s="219"/>
      <c r="K358" s="219"/>
      <c r="L358" s="225"/>
      <c r="M358" s="226"/>
      <c r="N358" s="227"/>
      <c r="O358" s="227"/>
      <c r="P358" s="227"/>
      <c r="Q358" s="227"/>
      <c r="R358" s="227"/>
      <c r="S358" s="227"/>
      <c r="T358" s="228"/>
      <c r="U358" s="13"/>
      <c r="V358" s="13"/>
      <c r="W358" s="13"/>
      <c r="X358" s="13"/>
      <c r="Y358" s="13"/>
      <c r="Z358" s="13"/>
      <c r="AA358" s="13"/>
      <c r="AB358" s="13"/>
      <c r="AC358" s="13"/>
      <c r="AD358" s="13"/>
      <c r="AE358" s="13"/>
      <c r="AT358" s="229" t="s">
        <v>142</v>
      </c>
      <c r="AU358" s="229" t="s">
        <v>79</v>
      </c>
      <c r="AV358" s="13" t="s">
        <v>79</v>
      </c>
      <c r="AW358" s="13" t="s">
        <v>31</v>
      </c>
      <c r="AX358" s="13" t="s">
        <v>69</v>
      </c>
      <c r="AY358" s="229" t="s">
        <v>133</v>
      </c>
    </row>
    <row r="359" s="13" customFormat="1">
      <c r="A359" s="13"/>
      <c r="B359" s="218"/>
      <c r="C359" s="219"/>
      <c r="D359" s="220" t="s">
        <v>142</v>
      </c>
      <c r="E359" s="221" t="s">
        <v>19</v>
      </c>
      <c r="F359" s="222" t="s">
        <v>1347</v>
      </c>
      <c r="G359" s="219"/>
      <c r="H359" s="223">
        <v>2</v>
      </c>
      <c r="I359" s="224"/>
      <c r="J359" s="219"/>
      <c r="K359" s="219"/>
      <c r="L359" s="225"/>
      <c r="M359" s="226"/>
      <c r="N359" s="227"/>
      <c r="O359" s="227"/>
      <c r="P359" s="227"/>
      <c r="Q359" s="227"/>
      <c r="R359" s="227"/>
      <c r="S359" s="227"/>
      <c r="T359" s="228"/>
      <c r="U359" s="13"/>
      <c r="V359" s="13"/>
      <c r="W359" s="13"/>
      <c r="X359" s="13"/>
      <c r="Y359" s="13"/>
      <c r="Z359" s="13"/>
      <c r="AA359" s="13"/>
      <c r="AB359" s="13"/>
      <c r="AC359" s="13"/>
      <c r="AD359" s="13"/>
      <c r="AE359" s="13"/>
      <c r="AT359" s="229" t="s">
        <v>142</v>
      </c>
      <c r="AU359" s="229" t="s">
        <v>79</v>
      </c>
      <c r="AV359" s="13" t="s">
        <v>79</v>
      </c>
      <c r="AW359" s="13" t="s">
        <v>31</v>
      </c>
      <c r="AX359" s="13" t="s">
        <v>69</v>
      </c>
      <c r="AY359" s="229" t="s">
        <v>133</v>
      </c>
    </row>
    <row r="360" s="13" customFormat="1">
      <c r="A360" s="13"/>
      <c r="B360" s="218"/>
      <c r="C360" s="219"/>
      <c r="D360" s="220" t="s">
        <v>142</v>
      </c>
      <c r="E360" s="221" t="s">
        <v>19</v>
      </c>
      <c r="F360" s="222" t="s">
        <v>1348</v>
      </c>
      <c r="G360" s="219"/>
      <c r="H360" s="223">
        <v>1</v>
      </c>
      <c r="I360" s="224"/>
      <c r="J360" s="219"/>
      <c r="K360" s="219"/>
      <c r="L360" s="225"/>
      <c r="M360" s="226"/>
      <c r="N360" s="227"/>
      <c r="O360" s="227"/>
      <c r="P360" s="227"/>
      <c r="Q360" s="227"/>
      <c r="R360" s="227"/>
      <c r="S360" s="227"/>
      <c r="T360" s="228"/>
      <c r="U360" s="13"/>
      <c r="V360" s="13"/>
      <c r="W360" s="13"/>
      <c r="X360" s="13"/>
      <c r="Y360" s="13"/>
      <c r="Z360" s="13"/>
      <c r="AA360" s="13"/>
      <c r="AB360" s="13"/>
      <c r="AC360" s="13"/>
      <c r="AD360" s="13"/>
      <c r="AE360" s="13"/>
      <c r="AT360" s="229" t="s">
        <v>142</v>
      </c>
      <c r="AU360" s="229" t="s">
        <v>79</v>
      </c>
      <c r="AV360" s="13" t="s">
        <v>79</v>
      </c>
      <c r="AW360" s="13" t="s">
        <v>31</v>
      </c>
      <c r="AX360" s="13" t="s">
        <v>69</v>
      </c>
      <c r="AY360" s="229" t="s">
        <v>133</v>
      </c>
    </row>
    <row r="361" s="14" customFormat="1">
      <c r="A361" s="14"/>
      <c r="B361" s="230"/>
      <c r="C361" s="231"/>
      <c r="D361" s="220" t="s">
        <v>142</v>
      </c>
      <c r="E361" s="232" t="s">
        <v>19</v>
      </c>
      <c r="F361" s="233" t="s">
        <v>144</v>
      </c>
      <c r="G361" s="231"/>
      <c r="H361" s="234">
        <v>13</v>
      </c>
      <c r="I361" s="235"/>
      <c r="J361" s="231"/>
      <c r="K361" s="231"/>
      <c r="L361" s="236"/>
      <c r="M361" s="237"/>
      <c r="N361" s="238"/>
      <c r="O361" s="238"/>
      <c r="P361" s="238"/>
      <c r="Q361" s="238"/>
      <c r="R361" s="238"/>
      <c r="S361" s="238"/>
      <c r="T361" s="239"/>
      <c r="U361" s="14"/>
      <c r="V361" s="14"/>
      <c r="W361" s="14"/>
      <c r="X361" s="14"/>
      <c r="Y361" s="14"/>
      <c r="Z361" s="14"/>
      <c r="AA361" s="14"/>
      <c r="AB361" s="14"/>
      <c r="AC361" s="14"/>
      <c r="AD361" s="14"/>
      <c r="AE361" s="14"/>
      <c r="AT361" s="240" t="s">
        <v>142</v>
      </c>
      <c r="AU361" s="240" t="s">
        <v>79</v>
      </c>
      <c r="AV361" s="14" t="s">
        <v>140</v>
      </c>
      <c r="AW361" s="14" t="s">
        <v>31</v>
      </c>
      <c r="AX361" s="14" t="s">
        <v>77</v>
      </c>
      <c r="AY361" s="240" t="s">
        <v>133</v>
      </c>
    </row>
    <row r="362" s="2" customFormat="1" ht="24.15" customHeight="1">
      <c r="A362" s="39"/>
      <c r="B362" s="40"/>
      <c r="C362" s="205" t="s">
        <v>702</v>
      </c>
      <c r="D362" s="205" t="s">
        <v>135</v>
      </c>
      <c r="E362" s="206" t="s">
        <v>1264</v>
      </c>
      <c r="F362" s="207" t="s">
        <v>1265</v>
      </c>
      <c r="G362" s="208" t="s">
        <v>279</v>
      </c>
      <c r="H362" s="209">
        <v>650</v>
      </c>
      <c r="I362" s="210"/>
      <c r="J362" s="211">
        <f>ROUND(I362*H362,2)</f>
        <v>0</v>
      </c>
      <c r="K362" s="207" t="s">
        <v>139</v>
      </c>
      <c r="L362" s="45"/>
      <c r="M362" s="212" t="s">
        <v>19</v>
      </c>
      <c r="N362" s="213" t="s">
        <v>40</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140</v>
      </c>
      <c r="AT362" s="216" t="s">
        <v>135</v>
      </c>
      <c r="AU362" s="216" t="s">
        <v>79</v>
      </c>
      <c r="AY362" s="18" t="s">
        <v>133</v>
      </c>
      <c r="BE362" s="217">
        <f>IF(N362="základní",J362,0)</f>
        <v>0</v>
      </c>
      <c r="BF362" s="217">
        <f>IF(N362="snížená",J362,0)</f>
        <v>0</v>
      </c>
      <c r="BG362" s="217">
        <f>IF(N362="zákl. přenesená",J362,0)</f>
        <v>0</v>
      </c>
      <c r="BH362" s="217">
        <f>IF(N362="sníž. přenesená",J362,0)</f>
        <v>0</v>
      </c>
      <c r="BI362" s="217">
        <f>IF(N362="nulová",J362,0)</f>
        <v>0</v>
      </c>
      <c r="BJ362" s="18" t="s">
        <v>77</v>
      </c>
      <c r="BK362" s="217">
        <f>ROUND(I362*H362,2)</f>
        <v>0</v>
      </c>
      <c r="BL362" s="18" t="s">
        <v>140</v>
      </c>
      <c r="BM362" s="216" t="s">
        <v>1405</v>
      </c>
    </row>
    <row r="363" s="15" customFormat="1">
      <c r="A363" s="15"/>
      <c r="B363" s="265"/>
      <c r="C363" s="266"/>
      <c r="D363" s="220" t="s">
        <v>142</v>
      </c>
      <c r="E363" s="267" t="s">
        <v>19</v>
      </c>
      <c r="F363" s="268" t="s">
        <v>1400</v>
      </c>
      <c r="G363" s="266"/>
      <c r="H363" s="267" t="s">
        <v>19</v>
      </c>
      <c r="I363" s="269"/>
      <c r="J363" s="266"/>
      <c r="K363" s="266"/>
      <c r="L363" s="270"/>
      <c r="M363" s="271"/>
      <c r="N363" s="272"/>
      <c r="O363" s="272"/>
      <c r="P363" s="272"/>
      <c r="Q363" s="272"/>
      <c r="R363" s="272"/>
      <c r="S363" s="272"/>
      <c r="T363" s="273"/>
      <c r="U363" s="15"/>
      <c r="V363" s="15"/>
      <c r="W363" s="15"/>
      <c r="X363" s="15"/>
      <c r="Y363" s="15"/>
      <c r="Z363" s="15"/>
      <c r="AA363" s="15"/>
      <c r="AB363" s="15"/>
      <c r="AC363" s="15"/>
      <c r="AD363" s="15"/>
      <c r="AE363" s="15"/>
      <c r="AT363" s="274" t="s">
        <v>142</v>
      </c>
      <c r="AU363" s="274" t="s">
        <v>79</v>
      </c>
      <c r="AV363" s="15" t="s">
        <v>77</v>
      </c>
      <c r="AW363" s="15" t="s">
        <v>31</v>
      </c>
      <c r="AX363" s="15" t="s">
        <v>69</v>
      </c>
      <c r="AY363" s="274" t="s">
        <v>133</v>
      </c>
    </row>
    <row r="364" s="13" customFormat="1">
      <c r="A364" s="13"/>
      <c r="B364" s="218"/>
      <c r="C364" s="219"/>
      <c r="D364" s="220" t="s">
        <v>142</v>
      </c>
      <c r="E364" s="221" t="s">
        <v>19</v>
      </c>
      <c r="F364" s="222" t="s">
        <v>1406</v>
      </c>
      <c r="G364" s="219"/>
      <c r="H364" s="223">
        <v>50</v>
      </c>
      <c r="I364" s="224"/>
      <c r="J364" s="219"/>
      <c r="K364" s="219"/>
      <c r="L364" s="225"/>
      <c r="M364" s="226"/>
      <c r="N364" s="227"/>
      <c r="O364" s="227"/>
      <c r="P364" s="227"/>
      <c r="Q364" s="227"/>
      <c r="R364" s="227"/>
      <c r="S364" s="227"/>
      <c r="T364" s="228"/>
      <c r="U364" s="13"/>
      <c r="V364" s="13"/>
      <c r="W364" s="13"/>
      <c r="X364" s="13"/>
      <c r="Y364" s="13"/>
      <c r="Z364" s="13"/>
      <c r="AA364" s="13"/>
      <c r="AB364" s="13"/>
      <c r="AC364" s="13"/>
      <c r="AD364" s="13"/>
      <c r="AE364" s="13"/>
      <c r="AT364" s="229" t="s">
        <v>142</v>
      </c>
      <c r="AU364" s="229" t="s">
        <v>79</v>
      </c>
      <c r="AV364" s="13" t="s">
        <v>79</v>
      </c>
      <c r="AW364" s="13" t="s">
        <v>31</v>
      </c>
      <c r="AX364" s="13" t="s">
        <v>69</v>
      </c>
      <c r="AY364" s="229" t="s">
        <v>133</v>
      </c>
    </row>
    <row r="365" s="13" customFormat="1">
      <c r="A365" s="13"/>
      <c r="B365" s="218"/>
      <c r="C365" s="219"/>
      <c r="D365" s="220" t="s">
        <v>142</v>
      </c>
      <c r="E365" s="221" t="s">
        <v>19</v>
      </c>
      <c r="F365" s="222" t="s">
        <v>1407</v>
      </c>
      <c r="G365" s="219"/>
      <c r="H365" s="223">
        <v>100</v>
      </c>
      <c r="I365" s="224"/>
      <c r="J365" s="219"/>
      <c r="K365" s="219"/>
      <c r="L365" s="225"/>
      <c r="M365" s="226"/>
      <c r="N365" s="227"/>
      <c r="O365" s="227"/>
      <c r="P365" s="227"/>
      <c r="Q365" s="227"/>
      <c r="R365" s="227"/>
      <c r="S365" s="227"/>
      <c r="T365" s="228"/>
      <c r="U365" s="13"/>
      <c r="V365" s="13"/>
      <c r="W365" s="13"/>
      <c r="X365" s="13"/>
      <c r="Y365" s="13"/>
      <c r="Z365" s="13"/>
      <c r="AA365" s="13"/>
      <c r="AB365" s="13"/>
      <c r="AC365" s="13"/>
      <c r="AD365" s="13"/>
      <c r="AE365" s="13"/>
      <c r="AT365" s="229" t="s">
        <v>142</v>
      </c>
      <c r="AU365" s="229" t="s">
        <v>79</v>
      </c>
      <c r="AV365" s="13" t="s">
        <v>79</v>
      </c>
      <c r="AW365" s="13" t="s">
        <v>31</v>
      </c>
      <c r="AX365" s="13" t="s">
        <v>69</v>
      </c>
      <c r="AY365" s="229" t="s">
        <v>133</v>
      </c>
    </row>
    <row r="366" s="13" customFormat="1">
      <c r="A366" s="13"/>
      <c r="B366" s="218"/>
      <c r="C366" s="219"/>
      <c r="D366" s="220" t="s">
        <v>142</v>
      </c>
      <c r="E366" s="221" t="s">
        <v>19</v>
      </c>
      <c r="F366" s="222" t="s">
        <v>1408</v>
      </c>
      <c r="G366" s="219"/>
      <c r="H366" s="223">
        <v>50</v>
      </c>
      <c r="I366" s="224"/>
      <c r="J366" s="219"/>
      <c r="K366" s="219"/>
      <c r="L366" s="225"/>
      <c r="M366" s="226"/>
      <c r="N366" s="227"/>
      <c r="O366" s="227"/>
      <c r="P366" s="227"/>
      <c r="Q366" s="227"/>
      <c r="R366" s="227"/>
      <c r="S366" s="227"/>
      <c r="T366" s="228"/>
      <c r="U366" s="13"/>
      <c r="V366" s="13"/>
      <c r="W366" s="13"/>
      <c r="X366" s="13"/>
      <c r="Y366" s="13"/>
      <c r="Z366" s="13"/>
      <c r="AA366" s="13"/>
      <c r="AB366" s="13"/>
      <c r="AC366" s="13"/>
      <c r="AD366" s="13"/>
      <c r="AE366" s="13"/>
      <c r="AT366" s="229" t="s">
        <v>142</v>
      </c>
      <c r="AU366" s="229" t="s">
        <v>79</v>
      </c>
      <c r="AV366" s="13" t="s">
        <v>79</v>
      </c>
      <c r="AW366" s="13" t="s">
        <v>31</v>
      </c>
      <c r="AX366" s="13" t="s">
        <v>69</v>
      </c>
      <c r="AY366" s="229" t="s">
        <v>133</v>
      </c>
    </row>
    <row r="367" s="13" customFormat="1">
      <c r="A367" s="13"/>
      <c r="B367" s="218"/>
      <c r="C367" s="219"/>
      <c r="D367" s="220" t="s">
        <v>142</v>
      </c>
      <c r="E367" s="221" t="s">
        <v>19</v>
      </c>
      <c r="F367" s="222" t="s">
        <v>1409</v>
      </c>
      <c r="G367" s="219"/>
      <c r="H367" s="223">
        <v>50</v>
      </c>
      <c r="I367" s="224"/>
      <c r="J367" s="219"/>
      <c r="K367" s="219"/>
      <c r="L367" s="225"/>
      <c r="M367" s="226"/>
      <c r="N367" s="227"/>
      <c r="O367" s="227"/>
      <c r="P367" s="227"/>
      <c r="Q367" s="227"/>
      <c r="R367" s="227"/>
      <c r="S367" s="227"/>
      <c r="T367" s="228"/>
      <c r="U367" s="13"/>
      <c r="V367" s="13"/>
      <c r="W367" s="13"/>
      <c r="X367" s="13"/>
      <c r="Y367" s="13"/>
      <c r="Z367" s="13"/>
      <c r="AA367" s="13"/>
      <c r="AB367" s="13"/>
      <c r="AC367" s="13"/>
      <c r="AD367" s="13"/>
      <c r="AE367" s="13"/>
      <c r="AT367" s="229" t="s">
        <v>142</v>
      </c>
      <c r="AU367" s="229" t="s">
        <v>79</v>
      </c>
      <c r="AV367" s="13" t="s">
        <v>79</v>
      </c>
      <c r="AW367" s="13" t="s">
        <v>31</v>
      </c>
      <c r="AX367" s="13" t="s">
        <v>69</v>
      </c>
      <c r="AY367" s="229" t="s">
        <v>133</v>
      </c>
    </row>
    <row r="368" s="13" customFormat="1">
      <c r="A368" s="13"/>
      <c r="B368" s="218"/>
      <c r="C368" s="219"/>
      <c r="D368" s="220" t="s">
        <v>142</v>
      </c>
      <c r="E368" s="221" t="s">
        <v>19</v>
      </c>
      <c r="F368" s="222" t="s">
        <v>1410</v>
      </c>
      <c r="G368" s="219"/>
      <c r="H368" s="223">
        <v>200</v>
      </c>
      <c r="I368" s="224"/>
      <c r="J368" s="219"/>
      <c r="K368" s="219"/>
      <c r="L368" s="225"/>
      <c r="M368" s="226"/>
      <c r="N368" s="227"/>
      <c r="O368" s="227"/>
      <c r="P368" s="227"/>
      <c r="Q368" s="227"/>
      <c r="R368" s="227"/>
      <c r="S368" s="227"/>
      <c r="T368" s="228"/>
      <c r="U368" s="13"/>
      <c r="V368" s="13"/>
      <c r="W368" s="13"/>
      <c r="X368" s="13"/>
      <c r="Y368" s="13"/>
      <c r="Z368" s="13"/>
      <c r="AA368" s="13"/>
      <c r="AB368" s="13"/>
      <c r="AC368" s="13"/>
      <c r="AD368" s="13"/>
      <c r="AE368" s="13"/>
      <c r="AT368" s="229" t="s">
        <v>142</v>
      </c>
      <c r="AU368" s="229" t="s">
        <v>79</v>
      </c>
      <c r="AV368" s="13" t="s">
        <v>79</v>
      </c>
      <c r="AW368" s="13" t="s">
        <v>31</v>
      </c>
      <c r="AX368" s="13" t="s">
        <v>69</v>
      </c>
      <c r="AY368" s="229" t="s">
        <v>133</v>
      </c>
    </row>
    <row r="369" s="13" customFormat="1">
      <c r="A369" s="13"/>
      <c r="B369" s="218"/>
      <c r="C369" s="219"/>
      <c r="D369" s="220" t="s">
        <v>142</v>
      </c>
      <c r="E369" s="221" t="s">
        <v>19</v>
      </c>
      <c r="F369" s="222" t="s">
        <v>1411</v>
      </c>
      <c r="G369" s="219"/>
      <c r="H369" s="223">
        <v>50</v>
      </c>
      <c r="I369" s="224"/>
      <c r="J369" s="219"/>
      <c r="K369" s="219"/>
      <c r="L369" s="225"/>
      <c r="M369" s="226"/>
      <c r="N369" s="227"/>
      <c r="O369" s="227"/>
      <c r="P369" s="227"/>
      <c r="Q369" s="227"/>
      <c r="R369" s="227"/>
      <c r="S369" s="227"/>
      <c r="T369" s="228"/>
      <c r="U369" s="13"/>
      <c r="V369" s="13"/>
      <c r="W369" s="13"/>
      <c r="X369" s="13"/>
      <c r="Y369" s="13"/>
      <c r="Z369" s="13"/>
      <c r="AA369" s="13"/>
      <c r="AB369" s="13"/>
      <c r="AC369" s="13"/>
      <c r="AD369" s="13"/>
      <c r="AE369" s="13"/>
      <c r="AT369" s="229" t="s">
        <v>142</v>
      </c>
      <c r="AU369" s="229" t="s">
        <v>79</v>
      </c>
      <c r="AV369" s="13" t="s">
        <v>79</v>
      </c>
      <c r="AW369" s="13" t="s">
        <v>31</v>
      </c>
      <c r="AX369" s="13" t="s">
        <v>69</v>
      </c>
      <c r="AY369" s="229" t="s">
        <v>133</v>
      </c>
    </row>
    <row r="370" s="13" customFormat="1">
      <c r="A370" s="13"/>
      <c r="B370" s="218"/>
      <c r="C370" s="219"/>
      <c r="D370" s="220" t="s">
        <v>142</v>
      </c>
      <c r="E370" s="221" t="s">
        <v>19</v>
      </c>
      <c r="F370" s="222" t="s">
        <v>1412</v>
      </c>
      <c r="G370" s="219"/>
      <c r="H370" s="223">
        <v>100</v>
      </c>
      <c r="I370" s="224"/>
      <c r="J370" s="219"/>
      <c r="K370" s="219"/>
      <c r="L370" s="225"/>
      <c r="M370" s="226"/>
      <c r="N370" s="227"/>
      <c r="O370" s="227"/>
      <c r="P370" s="227"/>
      <c r="Q370" s="227"/>
      <c r="R370" s="227"/>
      <c r="S370" s="227"/>
      <c r="T370" s="228"/>
      <c r="U370" s="13"/>
      <c r="V370" s="13"/>
      <c r="W370" s="13"/>
      <c r="X370" s="13"/>
      <c r="Y370" s="13"/>
      <c r="Z370" s="13"/>
      <c r="AA370" s="13"/>
      <c r="AB370" s="13"/>
      <c r="AC370" s="13"/>
      <c r="AD370" s="13"/>
      <c r="AE370" s="13"/>
      <c r="AT370" s="229" t="s">
        <v>142</v>
      </c>
      <c r="AU370" s="229" t="s">
        <v>79</v>
      </c>
      <c r="AV370" s="13" t="s">
        <v>79</v>
      </c>
      <c r="AW370" s="13" t="s">
        <v>31</v>
      </c>
      <c r="AX370" s="13" t="s">
        <v>69</v>
      </c>
      <c r="AY370" s="229" t="s">
        <v>133</v>
      </c>
    </row>
    <row r="371" s="13" customFormat="1">
      <c r="A371" s="13"/>
      <c r="B371" s="218"/>
      <c r="C371" s="219"/>
      <c r="D371" s="220" t="s">
        <v>142</v>
      </c>
      <c r="E371" s="221" t="s">
        <v>19</v>
      </c>
      <c r="F371" s="222" t="s">
        <v>1413</v>
      </c>
      <c r="G371" s="219"/>
      <c r="H371" s="223">
        <v>50</v>
      </c>
      <c r="I371" s="224"/>
      <c r="J371" s="219"/>
      <c r="K371" s="219"/>
      <c r="L371" s="225"/>
      <c r="M371" s="226"/>
      <c r="N371" s="227"/>
      <c r="O371" s="227"/>
      <c r="P371" s="227"/>
      <c r="Q371" s="227"/>
      <c r="R371" s="227"/>
      <c r="S371" s="227"/>
      <c r="T371" s="228"/>
      <c r="U371" s="13"/>
      <c r="V371" s="13"/>
      <c r="W371" s="13"/>
      <c r="X371" s="13"/>
      <c r="Y371" s="13"/>
      <c r="Z371" s="13"/>
      <c r="AA371" s="13"/>
      <c r="AB371" s="13"/>
      <c r="AC371" s="13"/>
      <c r="AD371" s="13"/>
      <c r="AE371" s="13"/>
      <c r="AT371" s="229" t="s">
        <v>142</v>
      </c>
      <c r="AU371" s="229" t="s">
        <v>79</v>
      </c>
      <c r="AV371" s="13" t="s">
        <v>79</v>
      </c>
      <c r="AW371" s="13" t="s">
        <v>31</v>
      </c>
      <c r="AX371" s="13" t="s">
        <v>69</v>
      </c>
      <c r="AY371" s="229" t="s">
        <v>133</v>
      </c>
    </row>
    <row r="372" s="14" customFormat="1">
      <c r="A372" s="14"/>
      <c r="B372" s="230"/>
      <c r="C372" s="231"/>
      <c r="D372" s="220" t="s">
        <v>142</v>
      </c>
      <c r="E372" s="232" t="s">
        <v>19</v>
      </c>
      <c r="F372" s="233" t="s">
        <v>144</v>
      </c>
      <c r="G372" s="231"/>
      <c r="H372" s="234">
        <v>650</v>
      </c>
      <c r="I372" s="235"/>
      <c r="J372" s="231"/>
      <c r="K372" s="231"/>
      <c r="L372" s="236"/>
      <c r="M372" s="237"/>
      <c r="N372" s="238"/>
      <c r="O372" s="238"/>
      <c r="P372" s="238"/>
      <c r="Q372" s="238"/>
      <c r="R372" s="238"/>
      <c r="S372" s="238"/>
      <c r="T372" s="239"/>
      <c r="U372" s="14"/>
      <c r="V372" s="14"/>
      <c r="W372" s="14"/>
      <c r="X372" s="14"/>
      <c r="Y372" s="14"/>
      <c r="Z372" s="14"/>
      <c r="AA372" s="14"/>
      <c r="AB372" s="14"/>
      <c r="AC372" s="14"/>
      <c r="AD372" s="14"/>
      <c r="AE372" s="14"/>
      <c r="AT372" s="240" t="s">
        <v>142</v>
      </c>
      <c r="AU372" s="240" t="s">
        <v>79</v>
      </c>
      <c r="AV372" s="14" t="s">
        <v>140</v>
      </c>
      <c r="AW372" s="14" t="s">
        <v>31</v>
      </c>
      <c r="AX372" s="14" t="s">
        <v>77</v>
      </c>
      <c r="AY372" s="240" t="s">
        <v>133</v>
      </c>
    </row>
    <row r="373" s="2" customFormat="1" ht="24.15" customHeight="1">
      <c r="A373" s="39"/>
      <c r="B373" s="40"/>
      <c r="C373" s="205" t="s">
        <v>708</v>
      </c>
      <c r="D373" s="205" t="s">
        <v>135</v>
      </c>
      <c r="E373" s="206" t="s">
        <v>1268</v>
      </c>
      <c r="F373" s="207" t="s">
        <v>1269</v>
      </c>
      <c r="G373" s="208" t="s">
        <v>279</v>
      </c>
      <c r="H373" s="209">
        <v>650</v>
      </c>
      <c r="I373" s="210"/>
      <c r="J373" s="211">
        <f>ROUND(I373*H373,2)</f>
        <v>0</v>
      </c>
      <c r="K373" s="207" t="s">
        <v>139</v>
      </c>
      <c r="L373" s="45"/>
      <c r="M373" s="212" t="s">
        <v>19</v>
      </c>
      <c r="N373" s="213" t="s">
        <v>40</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140</v>
      </c>
      <c r="AT373" s="216" t="s">
        <v>135</v>
      </c>
      <c r="AU373" s="216" t="s">
        <v>79</v>
      </c>
      <c r="AY373" s="18" t="s">
        <v>133</v>
      </c>
      <c r="BE373" s="217">
        <f>IF(N373="základní",J373,0)</f>
        <v>0</v>
      </c>
      <c r="BF373" s="217">
        <f>IF(N373="snížená",J373,0)</f>
        <v>0</v>
      </c>
      <c r="BG373" s="217">
        <f>IF(N373="zákl. přenesená",J373,0)</f>
        <v>0</v>
      </c>
      <c r="BH373" s="217">
        <f>IF(N373="sníž. přenesená",J373,0)</f>
        <v>0</v>
      </c>
      <c r="BI373" s="217">
        <f>IF(N373="nulová",J373,0)</f>
        <v>0</v>
      </c>
      <c r="BJ373" s="18" t="s">
        <v>77</v>
      </c>
      <c r="BK373" s="217">
        <f>ROUND(I373*H373,2)</f>
        <v>0</v>
      </c>
      <c r="BL373" s="18" t="s">
        <v>140</v>
      </c>
      <c r="BM373" s="216" t="s">
        <v>1414</v>
      </c>
    </row>
    <row r="374" s="15" customFormat="1">
      <c r="A374" s="15"/>
      <c r="B374" s="265"/>
      <c r="C374" s="266"/>
      <c r="D374" s="220" t="s">
        <v>142</v>
      </c>
      <c r="E374" s="267" t="s">
        <v>19</v>
      </c>
      <c r="F374" s="268" t="s">
        <v>1400</v>
      </c>
      <c r="G374" s="266"/>
      <c r="H374" s="267" t="s">
        <v>19</v>
      </c>
      <c r="I374" s="269"/>
      <c r="J374" s="266"/>
      <c r="K374" s="266"/>
      <c r="L374" s="270"/>
      <c r="M374" s="271"/>
      <c r="N374" s="272"/>
      <c r="O374" s="272"/>
      <c r="P374" s="272"/>
      <c r="Q374" s="272"/>
      <c r="R374" s="272"/>
      <c r="S374" s="272"/>
      <c r="T374" s="273"/>
      <c r="U374" s="15"/>
      <c r="V374" s="15"/>
      <c r="W374" s="15"/>
      <c r="X374" s="15"/>
      <c r="Y374" s="15"/>
      <c r="Z374" s="15"/>
      <c r="AA374" s="15"/>
      <c r="AB374" s="15"/>
      <c r="AC374" s="15"/>
      <c r="AD374" s="15"/>
      <c r="AE374" s="15"/>
      <c r="AT374" s="274" t="s">
        <v>142</v>
      </c>
      <c r="AU374" s="274" t="s">
        <v>79</v>
      </c>
      <c r="AV374" s="15" t="s">
        <v>77</v>
      </c>
      <c r="AW374" s="15" t="s">
        <v>31</v>
      </c>
      <c r="AX374" s="15" t="s">
        <v>69</v>
      </c>
      <c r="AY374" s="274" t="s">
        <v>133</v>
      </c>
    </row>
    <row r="375" s="13" customFormat="1">
      <c r="A375" s="13"/>
      <c r="B375" s="218"/>
      <c r="C375" s="219"/>
      <c r="D375" s="220" t="s">
        <v>142</v>
      </c>
      <c r="E375" s="221" t="s">
        <v>19</v>
      </c>
      <c r="F375" s="222" t="s">
        <v>1406</v>
      </c>
      <c r="G375" s="219"/>
      <c r="H375" s="223">
        <v>50</v>
      </c>
      <c r="I375" s="224"/>
      <c r="J375" s="219"/>
      <c r="K375" s="219"/>
      <c r="L375" s="225"/>
      <c r="M375" s="226"/>
      <c r="N375" s="227"/>
      <c r="O375" s="227"/>
      <c r="P375" s="227"/>
      <c r="Q375" s="227"/>
      <c r="R375" s="227"/>
      <c r="S375" s="227"/>
      <c r="T375" s="228"/>
      <c r="U375" s="13"/>
      <c r="V375" s="13"/>
      <c r="W375" s="13"/>
      <c r="X375" s="13"/>
      <c r="Y375" s="13"/>
      <c r="Z375" s="13"/>
      <c r="AA375" s="13"/>
      <c r="AB375" s="13"/>
      <c r="AC375" s="13"/>
      <c r="AD375" s="13"/>
      <c r="AE375" s="13"/>
      <c r="AT375" s="229" t="s">
        <v>142</v>
      </c>
      <c r="AU375" s="229" t="s">
        <v>79</v>
      </c>
      <c r="AV375" s="13" t="s">
        <v>79</v>
      </c>
      <c r="AW375" s="13" t="s">
        <v>31</v>
      </c>
      <c r="AX375" s="13" t="s">
        <v>69</v>
      </c>
      <c r="AY375" s="229" t="s">
        <v>133</v>
      </c>
    </row>
    <row r="376" s="13" customFormat="1">
      <c r="A376" s="13"/>
      <c r="B376" s="218"/>
      <c r="C376" s="219"/>
      <c r="D376" s="220" t="s">
        <v>142</v>
      </c>
      <c r="E376" s="221" t="s">
        <v>19</v>
      </c>
      <c r="F376" s="222" t="s">
        <v>1407</v>
      </c>
      <c r="G376" s="219"/>
      <c r="H376" s="223">
        <v>100</v>
      </c>
      <c r="I376" s="224"/>
      <c r="J376" s="219"/>
      <c r="K376" s="219"/>
      <c r="L376" s="225"/>
      <c r="M376" s="226"/>
      <c r="N376" s="227"/>
      <c r="O376" s="227"/>
      <c r="P376" s="227"/>
      <c r="Q376" s="227"/>
      <c r="R376" s="227"/>
      <c r="S376" s="227"/>
      <c r="T376" s="228"/>
      <c r="U376" s="13"/>
      <c r="V376" s="13"/>
      <c r="W376" s="13"/>
      <c r="X376" s="13"/>
      <c r="Y376" s="13"/>
      <c r="Z376" s="13"/>
      <c r="AA376" s="13"/>
      <c r="AB376" s="13"/>
      <c r="AC376" s="13"/>
      <c r="AD376" s="13"/>
      <c r="AE376" s="13"/>
      <c r="AT376" s="229" t="s">
        <v>142</v>
      </c>
      <c r="AU376" s="229" t="s">
        <v>79</v>
      </c>
      <c r="AV376" s="13" t="s">
        <v>79</v>
      </c>
      <c r="AW376" s="13" t="s">
        <v>31</v>
      </c>
      <c r="AX376" s="13" t="s">
        <v>69</v>
      </c>
      <c r="AY376" s="229" t="s">
        <v>133</v>
      </c>
    </row>
    <row r="377" s="13" customFormat="1">
      <c r="A377" s="13"/>
      <c r="B377" s="218"/>
      <c r="C377" s="219"/>
      <c r="D377" s="220" t="s">
        <v>142</v>
      </c>
      <c r="E377" s="221" t="s">
        <v>19</v>
      </c>
      <c r="F377" s="222" t="s">
        <v>1408</v>
      </c>
      <c r="G377" s="219"/>
      <c r="H377" s="223">
        <v>50</v>
      </c>
      <c r="I377" s="224"/>
      <c r="J377" s="219"/>
      <c r="K377" s="219"/>
      <c r="L377" s="225"/>
      <c r="M377" s="226"/>
      <c r="N377" s="227"/>
      <c r="O377" s="227"/>
      <c r="P377" s="227"/>
      <c r="Q377" s="227"/>
      <c r="R377" s="227"/>
      <c r="S377" s="227"/>
      <c r="T377" s="228"/>
      <c r="U377" s="13"/>
      <c r="V377" s="13"/>
      <c r="W377" s="13"/>
      <c r="X377" s="13"/>
      <c r="Y377" s="13"/>
      <c r="Z377" s="13"/>
      <c r="AA377" s="13"/>
      <c r="AB377" s="13"/>
      <c r="AC377" s="13"/>
      <c r="AD377" s="13"/>
      <c r="AE377" s="13"/>
      <c r="AT377" s="229" t="s">
        <v>142</v>
      </c>
      <c r="AU377" s="229" t="s">
        <v>79</v>
      </c>
      <c r="AV377" s="13" t="s">
        <v>79</v>
      </c>
      <c r="AW377" s="13" t="s">
        <v>31</v>
      </c>
      <c r="AX377" s="13" t="s">
        <v>69</v>
      </c>
      <c r="AY377" s="229" t="s">
        <v>133</v>
      </c>
    </row>
    <row r="378" s="13" customFormat="1">
      <c r="A378" s="13"/>
      <c r="B378" s="218"/>
      <c r="C378" s="219"/>
      <c r="D378" s="220" t="s">
        <v>142</v>
      </c>
      <c r="E378" s="221" t="s">
        <v>19</v>
      </c>
      <c r="F378" s="222" t="s">
        <v>1409</v>
      </c>
      <c r="G378" s="219"/>
      <c r="H378" s="223">
        <v>50</v>
      </c>
      <c r="I378" s="224"/>
      <c r="J378" s="219"/>
      <c r="K378" s="219"/>
      <c r="L378" s="225"/>
      <c r="M378" s="226"/>
      <c r="N378" s="227"/>
      <c r="O378" s="227"/>
      <c r="P378" s="227"/>
      <c r="Q378" s="227"/>
      <c r="R378" s="227"/>
      <c r="S378" s="227"/>
      <c r="T378" s="228"/>
      <c r="U378" s="13"/>
      <c r="V378" s="13"/>
      <c r="W378" s="13"/>
      <c r="X378" s="13"/>
      <c r="Y378" s="13"/>
      <c r="Z378" s="13"/>
      <c r="AA378" s="13"/>
      <c r="AB378" s="13"/>
      <c r="AC378" s="13"/>
      <c r="AD378" s="13"/>
      <c r="AE378" s="13"/>
      <c r="AT378" s="229" t="s">
        <v>142</v>
      </c>
      <c r="AU378" s="229" t="s">
        <v>79</v>
      </c>
      <c r="AV378" s="13" t="s">
        <v>79</v>
      </c>
      <c r="AW378" s="13" t="s">
        <v>31</v>
      </c>
      <c r="AX378" s="13" t="s">
        <v>69</v>
      </c>
      <c r="AY378" s="229" t="s">
        <v>133</v>
      </c>
    </row>
    <row r="379" s="13" customFormat="1">
      <c r="A379" s="13"/>
      <c r="B379" s="218"/>
      <c r="C379" s="219"/>
      <c r="D379" s="220" t="s">
        <v>142</v>
      </c>
      <c r="E379" s="221" t="s">
        <v>19</v>
      </c>
      <c r="F379" s="222" t="s">
        <v>1410</v>
      </c>
      <c r="G379" s="219"/>
      <c r="H379" s="223">
        <v>200</v>
      </c>
      <c r="I379" s="224"/>
      <c r="J379" s="219"/>
      <c r="K379" s="219"/>
      <c r="L379" s="225"/>
      <c r="M379" s="226"/>
      <c r="N379" s="227"/>
      <c r="O379" s="227"/>
      <c r="P379" s="227"/>
      <c r="Q379" s="227"/>
      <c r="R379" s="227"/>
      <c r="S379" s="227"/>
      <c r="T379" s="228"/>
      <c r="U379" s="13"/>
      <c r="V379" s="13"/>
      <c r="W379" s="13"/>
      <c r="X379" s="13"/>
      <c r="Y379" s="13"/>
      <c r="Z379" s="13"/>
      <c r="AA379" s="13"/>
      <c r="AB379" s="13"/>
      <c r="AC379" s="13"/>
      <c r="AD379" s="13"/>
      <c r="AE379" s="13"/>
      <c r="AT379" s="229" t="s">
        <v>142</v>
      </c>
      <c r="AU379" s="229" t="s">
        <v>79</v>
      </c>
      <c r="AV379" s="13" t="s">
        <v>79</v>
      </c>
      <c r="AW379" s="13" t="s">
        <v>31</v>
      </c>
      <c r="AX379" s="13" t="s">
        <v>69</v>
      </c>
      <c r="AY379" s="229" t="s">
        <v>133</v>
      </c>
    </row>
    <row r="380" s="13" customFormat="1">
      <c r="A380" s="13"/>
      <c r="B380" s="218"/>
      <c r="C380" s="219"/>
      <c r="D380" s="220" t="s">
        <v>142</v>
      </c>
      <c r="E380" s="221" t="s">
        <v>19</v>
      </c>
      <c r="F380" s="222" t="s">
        <v>1411</v>
      </c>
      <c r="G380" s="219"/>
      <c r="H380" s="223">
        <v>50</v>
      </c>
      <c r="I380" s="224"/>
      <c r="J380" s="219"/>
      <c r="K380" s="219"/>
      <c r="L380" s="225"/>
      <c r="M380" s="226"/>
      <c r="N380" s="227"/>
      <c r="O380" s="227"/>
      <c r="P380" s="227"/>
      <c r="Q380" s="227"/>
      <c r="R380" s="227"/>
      <c r="S380" s="227"/>
      <c r="T380" s="228"/>
      <c r="U380" s="13"/>
      <c r="V380" s="13"/>
      <c r="W380" s="13"/>
      <c r="X380" s="13"/>
      <c r="Y380" s="13"/>
      <c r="Z380" s="13"/>
      <c r="AA380" s="13"/>
      <c r="AB380" s="13"/>
      <c r="AC380" s="13"/>
      <c r="AD380" s="13"/>
      <c r="AE380" s="13"/>
      <c r="AT380" s="229" t="s">
        <v>142</v>
      </c>
      <c r="AU380" s="229" t="s">
        <v>79</v>
      </c>
      <c r="AV380" s="13" t="s">
        <v>79</v>
      </c>
      <c r="AW380" s="13" t="s">
        <v>31</v>
      </c>
      <c r="AX380" s="13" t="s">
        <v>69</v>
      </c>
      <c r="AY380" s="229" t="s">
        <v>133</v>
      </c>
    </row>
    <row r="381" s="13" customFormat="1">
      <c r="A381" s="13"/>
      <c r="B381" s="218"/>
      <c r="C381" s="219"/>
      <c r="D381" s="220" t="s">
        <v>142</v>
      </c>
      <c r="E381" s="221" t="s">
        <v>19</v>
      </c>
      <c r="F381" s="222" t="s">
        <v>1412</v>
      </c>
      <c r="G381" s="219"/>
      <c r="H381" s="223">
        <v>100</v>
      </c>
      <c r="I381" s="224"/>
      <c r="J381" s="219"/>
      <c r="K381" s="219"/>
      <c r="L381" s="225"/>
      <c r="M381" s="226"/>
      <c r="N381" s="227"/>
      <c r="O381" s="227"/>
      <c r="P381" s="227"/>
      <c r="Q381" s="227"/>
      <c r="R381" s="227"/>
      <c r="S381" s="227"/>
      <c r="T381" s="228"/>
      <c r="U381" s="13"/>
      <c r="V381" s="13"/>
      <c r="W381" s="13"/>
      <c r="X381" s="13"/>
      <c r="Y381" s="13"/>
      <c r="Z381" s="13"/>
      <c r="AA381" s="13"/>
      <c r="AB381" s="13"/>
      <c r="AC381" s="13"/>
      <c r="AD381" s="13"/>
      <c r="AE381" s="13"/>
      <c r="AT381" s="229" t="s">
        <v>142</v>
      </c>
      <c r="AU381" s="229" t="s">
        <v>79</v>
      </c>
      <c r="AV381" s="13" t="s">
        <v>79</v>
      </c>
      <c r="AW381" s="13" t="s">
        <v>31</v>
      </c>
      <c r="AX381" s="13" t="s">
        <v>69</v>
      </c>
      <c r="AY381" s="229" t="s">
        <v>133</v>
      </c>
    </row>
    <row r="382" s="13" customFormat="1">
      <c r="A382" s="13"/>
      <c r="B382" s="218"/>
      <c r="C382" s="219"/>
      <c r="D382" s="220" t="s">
        <v>142</v>
      </c>
      <c r="E382" s="221" t="s">
        <v>19</v>
      </c>
      <c r="F382" s="222" t="s">
        <v>1413</v>
      </c>
      <c r="G382" s="219"/>
      <c r="H382" s="223">
        <v>50</v>
      </c>
      <c r="I382" s="224"/>
      <c r="J382" s="219"/>
      <c r="K382" s="219"/>
      <c r="L382" s="225"/>
      <c r="M382" s="226"/>
      <c r="N382" s="227"/>
      <c r="O382" s="227"/>
      <c r="P382" s="227"/>
      <c r="Q382" s="227"/>
      <c r="R382" s="227"/>
      <c r="S382" s="227"/>
      <c r="T382" s="228"/>
      <c r="U382" s="13"/>
      <c r="V382" s="13"/>
      <c r="W382" s="13"/>
      <c r="X382" s="13"/>
      <c r="Y382" s="13"/>
      <c r="Z382" s="13"/>
      <c r="AA382" s="13"/>
      <c r="AB382" s="13"/>
      <c r="AC382" s="13"/>
      <c r="AD382" s="13"/>
      <c r="AE382" s="13"/>
      <c r="AT382" s="229" t="s">
        <v>142</v>
      </c>
      <c r="AU382" s="229" t="s">
        <v>79</v>
      </c>
      <c r="AV382" s="13" t="s">
        <v>79</v>
      </c>
      <c r="AW382" s="13" t="s">
        <v>31</v>
      </c>
      <c r="AX382" s="13" t="s">
        <v>69</v>
      </c>
      <c r="AY382" s="229" t="s">
        <v>133</v>
      </c>
    </row>
    <row r="383" s="14" customFormat="1">
      <c r="A383" s="14"/>
      <c r="B383" s="230"/>
      <c r="C383" s="231"/>
      <c r="D383" s="220" t="s">
        <v>142</v>
      </c>
      <c r="E383" s="232" t="s">
        <v>19</v>
      </c>
      <c r="F383" s="233" t="s">
        <v>144</v>
      </c>
      <c r="G383" s="231"/>
      <c r="H383" s="234">
        <v>650</v>
      </c>
      <c r="I383" s="235"/>
      <c r="J383" s="231"/>
      <c r="K383" s="231"/>
      <c r="L383" s="236"/>
      <c r="M383" s="237"/>
      <c r="N383" s="238"/>
      <c r="O383" s="238"/>
      <c r="P383" s="238"/>
      <c r="Q383" s="238"/>
      <c r="R383" s="238"/>
      <c r="S383" s="238"/>
      <c r="T383" s="239"/>
      <c r="U383" s="14"/>
      <c r="V383" s="14"/>
      <c r="W383" s="14"/>
      <c r="X383" s="14"/>
      <c r="Y383" s="14"/>
      <c r="Z383" s="14"/>
      <c r="AA383" s="14"/>
      <c r="AB383" s="14"/>
      <c r="AC383" s="14"/>
      <c r="AD383" s="14"/>
      <c r="AE383" s="14"/>
      <c r="AT383" s="240" t="s">
        <v>142</v>
      </c>
      <c r="AU383" s="240" t="s">
        <v>79</v>
      </c>
      <c r="AV383" s="14" t="s">
        <v>140</v>
      </c>
      <c r="AW383" s="14" t="s">
        <v>31</v>
      </c>
      <c r="AX383" s="14" t="s">
        <v>77</v>
      </c>
      <c r="AY383" s="240" t="s">
        <v>133</v>
      </c>
    </row>
    <row r="384" s="2" customFormat="1" ht="16.5" customHeight="1">
      <c r="A384" s="39"/>
      <c r="B384" s="40"/>
      <c r="C384" s="205" t="s">
        <v>713</v>
      </c>
      <c r="D384" s="205" t="s">
        <v>135</v>
      </c>
      <c r="E384" s="206" t="s">
        <v>1260</v>
      </c>
      <c r="F384" s="207" t="s">
        <v>1261</v>
      </c>
      <c r="G384" s="208" t="s">
        <v>279</v>
      </c>
      <c r="H384" s="209">
        <v>16</v>
      </c>
      <c r="I384" s="210"/>
      <c r="J384" s="211">
        <f>ROUND(I384*H384,2)</f>
        <v>0</v>
      </c>
      <c r="K384" s="207" t="s">
        <v>139</v>
      </c>
      <c r="L384" s="45"/>
      <c r="M384" s="212" t="s">
        <v>19</v>
      </c>
      <c r="N384" s="213" t="s">
        <v>40</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140</v>
      </c>
      <c r="AT384" s="216" t="s">
        <v>135</v>
      </c>
      <c r="AU384" s="216" t="s">
        <v>79</v>
      </c>
      <c r="AY384" s="18" t="s">
        <v>133</v>
      </c>
      <c r="BE384" s="217">
        <f>IF(N384="základní",J384,0)</f>
        <v>0</v>
      </c>
      <c r="BF384" s="217">
        <f>IF(N384="snížená",J384,0)</f>
        <v>0</v>
      </c>
      <c r="BG384" s="217">
        <f>IF(N384="zákl. přenesená",J384,0)</f>
        <v>0</v>
      </c>
      <c r="BH384" s="217">
        <f>IF(N384="sníž. přenesená",J384,0)</f>
        <v>0</v>
      </c>
      <c r="BI384" s="217">
        <f>IF(N384="nulová",J384,0)</f>
        <v>0</v>
      </c>
      <c r="BJ384" s="18" t="s">
        <v>77</v>
      </c>
      <c r="BK384" s="217">
        <f>ROUND(I384*H384,2)</f>
        <v>0</v>
      </c>
      <c r="BL384" s="18" t="s">
        <v>140</v>
      </c>
      <c r="BM384" s="216" t="s">
        <v>1415</v>
      </c>
    </row>
    <row r="385" s="15" customFormat="1">
      <c r="A385" s="15"/>
      <c r="B385" s="265"/>
      <c r="C385" s="266"/>
      <c r="D385" s="220" t="s">
        <v>142</v>
      </c>
      <c r="E385" s="267" t="s">
        <v>19</v>
      </c>
      <c r="F385" s="268" t="s">
        <v>1400</v>
      </c>
      <c r="G385" s="266"/>
      <c r="H385" s="267" t="s">
        <v>19</v>
      </c>
      <c r="I385" s="269"/>
      <c r="J385" s="266"/>
      <c r="K385" s="266"/>
      <c r="L385" s="270"/>
      <c r="M385" s="271"/>
      <c r="N385" s="272"/>
      <c r="O385" s="272"/>
      <c r="P385" s="272"/>
      <c r="Q385" s="272"/>
      <c r="R385" s="272"/>
      <c r="S385" s="272"/>
      <c r="T385" s="273"/>
      <c r="U385" s="15"/>
      <c r="V385" s="15"/>
      <c r="W385" s="15"/>
      <c r="X385" s="15"/>
      <c r="Y385" s="15"/>
      <c r="Z385" s="15"/>
      <c r="AA385" s="15"/>
      <c r="AB385" s="15"/>
      <c r="AC385" s="15"/>
      <c r="AD385" s="15"/>
      <c r="AE385" s="15"/>
      <c r="AT385" s="274" t="s">
        <v>142</v>
      </c>
      <c r="AU385" s="274" t="s">
        <v>79</v>
      </c>
      <c r="AV385" s="15" t="s">
        <v>77</v>
      </c>
      <c r="AW385" s="15" t="s">
        <v>31</v>
      </c>
      <c r="AX385" s="15" t="s">
        <v>69</v>
      </c>
      <c r="AY385" s="274" t="s">
        <v>133</v>
      </c>
    </row>
    <row r="386" s="13" customFormat="1">
      <c r="A386" s="13"/>
      <c r="B386" s="218"/>
      <c r="C386" s="219"/>
      <c r="D386" s="220" t="s">
        <v>142</v>
      </c>
      <c r="E386" s="221" t="s">
        <v>19</v>
      </c>
      <c r="F386" s="222" t="s">
        <v>1342</v>
      </c>
      <c r="G386" s="219"/>
      <c r="H386" s="223">
        <v>1</v>
      </c>
      <c r="I386" s="224"/>
      <c r="J386" s="219"/>
      <c r="K386" s="219"/>
      <c r="L386" s="225"/>
      <c r="M386" s="226"/>
      <c r="N386" s="227"/>
      <c r="O386" s="227"/>
      <c r="P386" s="227"/>
      <c r="Q386" s="227"/>
      <c r="R386" s="227"/>
      <c r="S386" s="227"/>
      <c r="T386" s="228"/>
      <c r="U386" s="13"/>
      <c r="V386" s="13"/>
      <c r="W386" s="13"/>
      <c r="X386" s="13"/>
      <c r="Y386" s="13"/>
      <c r="Z386" s="13"/>
      <c r="AA386" s="13"/>
      <c r="AB386" s="13"/>
      <c r="AC386" s="13"/>
      <c r="AD386" s="13"/>
      <c r="AE386" s="13"/>
      <c r="AT386" s="229" t="s">
        <v>142</v>
      </c>
      <c r="AU386" s="229" t="s">
        <v>79</v>
      </c>
      <c r="AV386" s="13" t="s">
        <v>79</v>
      </c>
      <c r="AW386" s="13" t="s">
        <v>31</v>
      </c>
      <c r="AX386" s="13" t="s">
        <v>69</v>
      </c>
      <c r="AY386" s="229" t="s">
        <v>133</v>
      </c>
    </row>
    <row r="387" s="13" customFormat="1">
      <c r="A387" s="13"/>
      <c r="B387" s="218"/>
      <c r="C387" s="219"/>
      <c r="D387" s="220" t="s">
        <v>142</v>
      </c>
      <c r="E387" s="221" t="s">
        <v>19</v>
      </c>
      <c r="F387" s="222" t="s">
        <v>1416</v>
      </c>
      <c r="G387" s="219"/>
      <c r="H387" s="223">
        <v>4</v>
      </c>
      <c r="I387" s="224"/>
      <c r="J387" s="219"/>
      <c r="K387" s="219"/>
      <c r="L387" s="225"/>
      <c r="M387" s="226"/>
      <c r="N387" s="227"/>
      <c r="O387" s="227"/>
      <c r="P387" s="227"/>
      <c r="Q387" s="227"/>
      <c r="R387" s="227"/>
      <c r="S387" s="227"/>
      <c r="T387" s="228"/>
      <c r="U387" s="13"/>
      <c r="V387" s="13"/>
      <c r="W387" s="13"/>
      <c r="X387" s="13"/>
      <c r="Y387" s="13"/>
      <c r="Z387" s="13"/>
      <c r="AA387" s="13"/>
      <c r="AB387" s="13"/>
      <c r="AC387" s="13"/>
      <c r="AD387" s="13"/>
      <c r="AE387" s="13"/>
      <c r="AT387" s="229" t="s">
        <v>142</v>
      </c>
      <c r="AU387" s="229" t="s">
        <v>79</v>
      </c>
      <c r="AV387" s="13" t="s">
        <v>79</v>
      </c>
      <c r="AW387" s="13" t="s">
        <v>31</v>
      </c>
      <c r="AX387" s="13" t="s">
        <v>69</v>
      </c>
      <c r="AY387" s="229" t="s">
        <v>133</v>
      </c>
    </row>
    <row r="388" s="13" customFormat="1">
      <c r="A388" s="13"/>
      <c r="B388" s="218"/>
      <c r="C388" s="219"/>
      <c r="D388" s="220" t="s">
        <v>142</v>
      </c>
      <c r="E388" s="221" t="s">
        <v>19</v>
      </c>
      <c r="F388" s="222" t="s">
        <v>1417</v>
      </c>
      <c r="G388" s="219"/>
      <c r="H388" s="223">
        <v>2</v>
      </c>
      <c r="I388" s="224"/>
      <c r="J388" s="219"/>
      <c r="K388" s="219"/>
      <c r="L388" s="225"/>
      <c r="M388" s="226"/>
      <c r="N388" s="227"/>
      <c r="O388" s="227"/>
      <c r="P388" s="227"/>
      <c r="Q388" s="227"/>
      <c r="R388" s="227"/>
      <c r="S388" s="227"/>
      <c r="T388" s="228"/>
      <c r="U388" s="13"/>
      <c r="V388" s="13"/>
      <c r="W388" s="13"/>
      <c r="X388" s="13"/>
      <c r="Y388" s="13"/>
      <c r="Z388" s="13"/>
      <c r="AA388" s="13"/>
      <c r="AB388" s="13"/>
      <c r="AC388" s="13"/>
      <c r="AD388" s="13"/>
      <c r="AE388" s="13"/>
      <c r="AT388" s="229" t="s">
        <v>142</v>
      </c>
      <c r="AU388" s="229" t="s">
        <v>79</v>
      </c>
      <c r="AV388" s="13" t="s">
        <v>79</v>
      </c>
      <c r="AW388" s="13" t="s">
        <v>31</v>
      </c>
      <c r="AX388" s="13" t="s">
        <v>69</v>
      </c>
      <c r="AY388" s="229" t="s">
        <v>133</v>
      </c>
    </row>
    <row r="389" s="13" customFormat="1">
      <c r="A389" s="13"/>
      <c r="B389" s="218"/>
      <c r="C389" s="219"/>
      <c r="D389" s="220" t="s">
        <v>142</v>
      </c>
      <c r="E389" s="221" t="s">
        <v>19</v>
      </c>
      <c r="F389" s="222" t="s">
        <v>1403</v>
      </c>
      <c r="G389" s="219"/>
      <c r="H389" s="223">
        <v>1</v>
      </c>
      <c r="I389" s="224"/>
      <c r="J389" s="219"/>
      <c r="K389" s="219"/>
      <c r="L389" s="225"/>
      <c r="M389" s="226"/>
      <c r="N389" s="227"/>
      <c r="O389" s="227"/>
      <c r="P389" s="227"/>
      <c r="Q389" s="227"/>
      <c r="R389" s="227"/>
      <c r="S389" s="227"/>
      <c r="T389" s="228"/>
      <c r="U389" s="13"/>
      <c r="V389" s="13"/>
      <c r="W389" s="13"/>
      <c r="X389" s="13"/>
      <c r="Y389" s="13"/>
      <c r="Z389" s="13"/>
      <c r="AA389" s="13"/>
      <c r="AB389" s="13"/>
      <c r="AC389" s="13"/>
      <c r="AD389" s="13"/>
      <c r="AE389" s="13"/>
      <c r="AT389" s="229" t="s">
        <v>142</v>
      </c>
      <c r="AU389" s="229" t="s">
        <v>79</v>
      </c>
      <c r="AV389" s="13" t="s">
        <v>79</v>
      </c>
      <c r="AW389" s="13" t="s">
        <v>31</v>
      </c>
      <c r="AX389" s="13" t="s">
        <v>69</v>
      </c>
      <c r="AY389" s="229" t="s">
        <v>133</v>
      </c>
    </row>
    <row r="390" s="13" customFormat="1">
      <c r="A390" s="13"/>
      <c r="B390" s="218"/>
      <c r="C390" s="219"/>
      <c r="D390" s="220" t="s">
        <v>142</v>
      </c>
      <c r="E390" s="221" t="s">
        <v>19</v>
      </c>
      <c r="F390" s="222" t="s">
        <v>1345</v>
      </c>
      <c r="G390" s="219"/>
      <c r="H390" s="223">
        <v>4</v>
      </c>
      <c r="I390" s="224"/>
      <c r="J390" s="219"/>
      <c r="K390" s="219"/>
      <c r="L390" s="225"/>
      <c r="M390" s="226"/>
      <c r="N390" s="227"/>
      <c r="O390" s="227"/>
      <c r="P390" s="227"/>
      <c r="Q390" s="227"/>
      <c r="R390" s="227"/>
      <c r="S390" s="227"/>
      <c r="T390" s="228"/>
      <c r="U390" s="13"/>
      <c r="V390" s="13"/>
      <c r="W390" s="13"/>
      <c r="X390" s="13"/>
      <c r="Y390" s="13"/>
      <c r="Z390" s="13"/>
      <c r="AA390" s="13"/>
      <c r="AB390" s="13"/>
      <c r="AC390" s="13"/>
      <c r="AD390" s="13"/>
      <c r="AE390" s="13"/>
      <c r="AT390" s="229" t="s">
        <v>142</v>
      </c>
      <c r="AU390" s="229" t="s">
        <v>79</v>
      </c>
      <c r="AV390" s="13" t="s">
        <v>79</v>
      </c>
      <c r="AW390" s="13" t="s">
        <v>31</v>
      </c>
      <c r="AX390" s="13" t="s">
        <v>69</v>
      </c>
      <c r="AY390" s="229" t="s">
        <v>133</v>
      </c>
    </row>
    <row r="391" s="13" customFormat="1">
      <c r="A391" s="13"/>
      <c r="B391" s="218"/>
      <c r="C391" s="219"/>
      <c r="D391" s="220" t="s">
        <v>142</v>
      </c>
      <c r="E391" s="221" t="s">
        <v>19</v>
      </c>
      <c r="F391" s="222" t="s">
        <v>1348</v>
      </c>
      <c r="G391" s="219"/>
      <c r="H391" s="223">
        <v>1</v>
      </c>
      <c r="I391" s="224"/>
      <c r="J391" s="219"/>
      <c r="K391" s="219"/>
      <c r="L391" s="225"/>
      <c r="M391" s="226"/>
      <c r="N391" s="227"/>
      <c r="O391" s="227"/>
      <c r="P391" s="227"/>
      <c r="Q391" s="227"/>
      <c r="R391" s="227"/>
      <c r="S391" s="227"/>
      <c r="T391" s="228"/>
      <c r="U391" s="13"/>
      <c r="V391" s="13"/>
      <c r="W391" s="13"/>
      <c r="X391" s="13"/>
      <c r="Y391" s="13"/>
      <c r="Z391" s="13"/>
      <c r="AA391" s="13"/>
      <c r="AB391" s="13"/>
      <c r="AC391" s="13"/>
      <c r="AD391" s="13"/>
      <c r="AE391" s="13"/>
      <c r="AT391" s="229" t="s">
        <v>142</v>
      </c>
      <c r="AU391" s="229" t="s">
        <v>79</v>
      </c>
      <c r="AV391" s="13" t="s">
        <v>79</v>
      </c>
      <c r="AW391" s="13" t="s">
        <v>31</v>
      </c>
      <c r="AX391" s="13" t="s">
        <v>69</v>
      </c>
      <c r="AY391" s="229" t="s">
        <v>133</v>
      </c>
    </row>
    <row r="392" s="13" customFormat="1">
      <c r="A392" s="13"/>
      <c r="B392" s="218"/>
      <c r="C392" s="219"/>
      <c r="D392" s="220" t="s">
        <v>142</v>
      </c>
      <c r="E392" s="221" t="s">
        <v>19</v>
      </c>
      <c r="F392" s="222" t="s">
        <v>1346</v>
      </c>
      <c r="G392" s="219"/>
      <c r="H392" s="223">
        <v>1</v>
      </c>
      <c r="I392" s="224"/>
      <c r="J392" s="219"/>
      <c r="K392" s="219"/>
      <c r="L392" s="225"/>
      <c r="M392" s="226"/>
      <c r="N392" s="227"/>
      <c r="O392" s="227"/>
      <c r="P392" s="227"/>
      <c r="Q392" s="227"/>
      <c r="R392" s="227"/>
      <c r="S392" s="227"/>
      <c r="T392" s="228"/>
      <c r="U392" s="13"/>
      <c r="V392" s="13"/>
      <c r="W392" s="13"/>
      <c r="X392" s="13"/>
      <c r="Y392" s="13"/>
      <c r="Z392" s="13"/>
      <c r="AA392" s="13"/>
      <c r="AB392" s="13"/>
      <c r="AC392" s="13"/>
      <c r="AD392" s="13"/>
      <c r="AE392" s="13"/>
      <c r="AT392" s="229" t="s">
        <v>142</v>
      </c>
      <c r="AU392" s="229" t="s">
        <v>79</v>
      </c>
      <c r="AV392" s="13" t="s">
        <v>79</v>
      </c>
      <c r="AW392" s="13" t="s">
        <v>31</v>
      </c>
      <c r="AX392" s="13" t="s">
        <v>69</v>
      </c>
      <c r="AY392" s="229" t="s">
        <v>133</v>
      </c>
    </row>
    <row r="393" s="13" customFormat="1">
      <c r="A393" s="13"/>
      <c r="B393" s="218"/>
      <c r="C393" s="219"/>
      <c r="D393" s="220" t="s">
        <v>142</v>
      </c>
      <c r="E393" s="221" t="s">
        <v>19</v>
      </c>
      <c r="F393" s="222" t="s">
        <v>1347</v>
      </c>
      <c r="G393" s="219"/>
      <c r="H393" s="223">
        <v>2</v>
      </c>
      <c r="I393" s="224"/>
      <c r="J393" s="219"/>
      <c r="K393" s="219"/>
      <c r="L393" s="225"/>
      <c r="M393" s="226"/>
      <c r="N393" s="227"/>
      <c r="O393" s="227"/>
      <c r="P393" s="227"/>
      <c r="Q393" s="227"/>
      <c r="R393" s="227"/>
      <c r="S393" s="227"/>
      <c r="T393" s="228"/>
      <c r="U393" s="13"/>
      <c r="V393" s="13"/>
      <c r="W393" s="13"/>
      <c r="X393" s="13"/>
      <c r="Y393" s="13"/>
      <c r="Z393" s="13"/>
      <c r="AA393" s="13"/>
      <c r="AB393" s="13"/>
      <c r="AC393" s="13"/>
      <c r="AD393" s="13"/>
      <c r="AE393" s="13"/>
      <c r="AT393" s="229" t="s">
        <v>142</v>
      </c>
      <c r="AU393" s="229" t="s">
        <v>79</v>
      </c>
      <c r="AV393" s="13" t="s">
        <v>79</v>
      </c>
      <c r="AW393" s="13" t="s">
        <v>31</v>
      </c>
      <c r="AX393" s="13" t="s">
        <v>69</v>
      </c>
      <c r="AY393" s="229" t="s">
        <v>133</v>
      </c>
    </row>
    <row r="394" s="14" customFormat="1">
      <c r="A394" s="14"/>
      <c r="B394" s="230"/>
      <c r="C394" s="231"/>
      <c r="D394" s="220" t="s">
        <v>142</v>
      </c>
      <c r="E394" s="232" t="s">
        <v>19</v>
      </c>
      <c r="F394" s="233" t="s">
        <v>144</v>
      </c>
      <c r="G394" s="231"/>
      <c r="H394" s="234">
        <v>16</v>
      </c>
      <c r="I394" s="235"/>
      <c r="J394" s="231"/>
      <c r="K394" s="231"/>
      <c r="L394" s="236"/>
      <c r="M394" s="237"/>
      <c r="N394" s="238"/>
      <c r="O394" s="238"/>
      <c r="P394" s="238"/>
      <c r="Q394" s="238"/>
      <c r="R394" s="238"/>
      <c r="S394" s="238"/>
      <c r="T394" s="239"/>
      <c r="U394" s="14"/>
      <c r="V394" s="14"/>
      <c r="W394" s="14"/>
      <c r="X394" s="14"/>
      <c r="Y394" s="14"/>
      <c r="Z394" s="14"/>
      <c r="AA394" s="14"/>
      <c r="AB394" s="14"/>
      <c r="AC394" s="14"/>
      <c r="AD394" s="14"/>
      <c r="AE394" s="14"/>
      <c r="AT394" s="240" t="s">
        <v>142</v>
      </c>
      <c r="AU394" s="240" t="s">
        <v>79</v>
      </c>
      <c r="AV394" s="14" t="s">
        <v>140</v>
      </c>
      <c r="AW394" s="14" t="s">
        <v>31</v>
      </c>
      <c r="AX394" s="14" t="s">
        <v>77</v>
      </c>
      <c r="AY394" s="240" t="s">
        <v>133</v>
      </c>
    </row>
    <row r="395" s="2" customFormat="1" ht="24.15" customHeight="1">
      <c r="A395" s="39"/>
      <c r="B395" s="40"/>
      <c r="C395" s="205" t="s">
        <v>717</v>
      </c>
      <c r="D395" s="205" t="s">
        <v>135</v>
      </c>
      <c r="E395" s="206" t="s">
        <v>1271</v>
      </c>
      <c r="F395" s="207" t="s">
        <v>1272</v>
      </c>
      <c r="G395" s="208" t="s">
        <v>279</v>
      </c>
      <c r="H395" s="209">
        <v>800</v>
      </c>
      <c r="I395" s="210"/>
      <c r="J395" s="211">
        <f>ROUND(I395*H395,2)</f>
        <v>0</v>
      </c>
      <c r="K395" s="207" t="s">
        <v>139</v>
      </c>
      <c r="L395" s="45"/>
      <c r="M395" s="212" t="s">
        <v>19</v>
      </c>
      <c r="N395" s="213" t="s">
        <v>40</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140</v>
      </c>
      <c r="AT395" s="216" t="s">
        <v>135</v>
      </c>
      <c r="AU395" s="216" t="s">
        <v>79</v>
      </c>
      <c r="AY395" s="18" t="s">
        <v>133</v>
      </c>
      <c r="BE395" s="217">
        <f>IF(N395="základní",J395,0)</f>
        <v>0</v>
      </c>
      <c r="BF395" s="217">
        <f>IF(N395="snížená",J395,0)</f>
        <v>0</v>
      </c>
      <c r="BG395" s="217">
        <f>IF(N395="zákl. přenesená",J395,0)</f>
        <v>0</v>
      </c>
      <c r="BH395" s="217">
        <f>IF(N395="sníž. přenesená",J395,0)</f>
        <v>0</v>
      </c>
      <c r="BI395" s="217">
        <f>IF(N395="nulová",J395,0)</f>
        <v>0</v>
      </c>
      <c r="BJ395" s="18" t="s">
        <v>77</v>
      </c>
      <c r="BK395" s="217">
        <f>ROUND(I395*H395,2)</f>
        <v>0</v>
      </c>
      <c r="BL395" s="18" t="s">
        <v>140</v>
      </c>
      <c r="BM395" s="216" t="s">
        <v>1418</v>
      </c>
    </row>
    <row r="396" s="15" customFormat="1">
      <c r="A396" s="15"/>
      <c r="B396" s="265"/>
      <c r="C396" s="266"/>
      <c r="D396" s="220" t="s">
        <v>142</v>
      </c>
      <c r="E396" s="267" t="s">
        <v>19</v>
      </c>
      <c r="F396" s="268" t="s">
        <v>1400</v>
      </c>
      <c r="G396" s="266"/>
      <c r="H396" s="267" t="s">
        <v>19</v>
      </c>
      <c r="I396" s="269"/>
      <c r="J396" s="266"/>
      <c r="K396" s="266"/>
      <c r="L396" s="270"/>
      <c r="M396" s="271"/>
      <c r="N396" s="272"/>
      <c r="O396" s="272"/>
      <c r="P396" s="272"/>
      <c r="Q396" s="272"/>
      <c r="R396" s="272"/>
      <c r="S396" s="272"/>
      <c r="T396" s="273"/>
      <c r="U396" s="15"/>
      <c r="V396" s="15"/>
      <c r="W396" s="15"/>
      <c r="X396" s="15"/>
      <c r="Y396" s="15"/>
      <c r="Z396" s="15"/>
      <c r="AA396" s="15"/>
      <c r="AB396" s="15"/>
      <c r="AC396" s="15"/>
      <c r="AD396" s="15"/>
      <c r="AE396" s="15"/>
      <c r="AT396" s="274" t="s">
        <v>142</v>
      </c>
      <c r="AU396" s="274" t="s">
        <v>79</v>
      </c>
      <c r="AV396" s="15" t="s">
        <v>77</v>
      </c>
      <c r="AW396" s="15" t="s">
        <v>31</v>
      </c>
      <c r="AX396" s="15" t="s">
        <v>69</v>
      </c>
      <c r="AY396" s="274" t="s">
        <v>133</v>
      </c>
    </row>
    <row r="397" s="13" customFormat="1">
      <c r="A397" s="13"/>
      <c r="B397" s="218"/>
      <c r="C397" s="219"/>
      <c r="D397" s="220" t="s">
        <v>142</v>
      </c>
      <c r="E397" s="221" t="s">
        <v>19</v>
      </c>
      <c r="F397" s="222" t="s">
        <v>1406</v>
      </c>
      <c r="G397" s="219"/>
      <c r="H397" s="223">
        <v>50</v>
      </c>
      <c r="I397" s="224"/>
      <c r="J397" s="219"/>
      <c r="K397" s="219"/>
      <c r="L397" s="225"/>
      <c r="M397" s="226"/>
      <c r="N397" s="227"/>
      <c r="O397" s="227"/>
      <c r="P397" s="227"/>
      <c r="Q397" s="227"/>
      <c r="R397" s="227"/>
      <c r="S397" s="227"/>
      <c r="T397" s="228"/>
      <c r="U397" s="13"/>
      <c r="V397" s="13"/>
      <c r="W397" s="13"/>
      <c r="X397" s="13"/>
      <c r="Y397" s="13"/>
      <c r="Z397" s="13"/>
      <c r="AA397" s="13"/>
      <c r="AB397" s="13"/>
      <c r="AC397" s="13"/>
      <c r="AD397" s="13"/>
      <c r="AE397" s="13"/>
      <c r="AT397" s="229" t="s">
        <v>142</v>
      </c>
      <c r="AU397" s="229" t="s">
        <v>79</v>
      </c>
      <c r="AV397" s="13" t="s">
        <v>79</v>
      </c>
      <c r="AW397" s="13" t="s">
        <v>31</v>
      </c>
      <c r="AX397" s="13" t="s">
        <v>69</v>
      </c>
      <c r="AY397" s="229" t="s">
        <v>133</v>
      </c>
    </row>
    <row r="398" s="13" customFormat="1">
      <c r="A398" s="13"/>
      <c r="B398" s="218"/>
      <c r="C398" s="219"/>
      <c r="D398" s="220" t="s">
        <v>142</v>
      </c>
      <c r="E398" s="221" t="s">
        <v>19</v>
      </c>
      <c r="F398" s="222" t="s">
        <v>1419</v>
      </c>
      <c r="G398" s="219"/>
      <c r="H398" s="223">
        <v>200</v>
      </c>
      <c r="I398" s="224"/>
      <c r="J398" s="219"/>
      <c r="K398" s="219"/>
      <c r="L398" s="225"/>
      <c r="M398" s="226"/>
      <c r="N398" s="227"/>
      <c r="O398" s="227"/>
      <c r="P398" s="227"/>
      <c r="Q398" s="227"/>
      <c r="R398" s="227"/>
      <c r="S398" s="227"/>
      <c r="T398" s="228"/>
      <c r="U398" s="13"/>
      <c r="V398" s="13"/>
      <c r="W398" s="13"/>
      <c r="X398" s="13"/>
      <c r="Y398" s="13"/>
      <c r="Z398" s="13"/>
      <c r="AA398" s="13"/>
      <c r="AB398" s="13"/>
      <c r="AC398" s="13"/>
      <c r="AD398" s="13"/>
      <c r="AE398" s="13"/>
      <c r="AT398" s="229" t="s">
        <v>142</v>
      </c>
      <c r="AU398" s="229" t="s">
        <v>79</v>
      </c>
      <c r="AV398" s="13" t="s">
        <v>79</v>
      </c>
      <c r="AW398" s="13" t="s">
        <v>31</v>
      </c>
      <c r="AX398" s="13" t="s">
        <v>69</v>
      </c>
      <c r="AY398" s="229" t="s">
        <v>133</v>
      </c>
    </row>
    <row r="399" s="13" customFormat="1">
      <c r="A399" s="13"/>
      <c r="B399" s="218"/>
      <c r="C399" s="219"/>
      <c r="D399" s="220" t="s">
        <v>142</v>
      </c>
      <c r="E399" s="221" t="s">
        <v>19</v>
      </c>
      <c r="F399" s="222" t="s">
        <v>1420</v>
      </c>
      <c r="G399" s="219"/>
      <c r="H399" s="223">
        <v>100</v>
      </c>
      <c r="I399" s="224"/>
      <c r="J399" s="219"/>
      <c r="K399" s="219"/>
      <c r="L399" s="225"/>
      <c r="M399" s="226"/>
      <c r="N399" s="227"/>
      <c r="O399" s="227"/>
      <c r="P399" s="227"/>
      <c r="Q399" s="227"/>
      <c r="R399" s="227"/>
      <c r="S399" s="227"/>
      <c r="T399" s="228"/>
      <c r="U399" s="13"/>
      <c r="V399" s="13"/>
      <c r="W399" s="13"/>
      <c r="X399" s="13"/>
      <c r="Y399" s="13"/>
      <c r="Z399" s="13"/>
      <c r="AA399" s="13"/>
      <c r="AB399" s="13"/>
      <c r="AC399" s="13"/>
      <c r="AD399" s="13"/>
      <c r="AE399" s="13"/>
      <c r="AT399" s="229" t="s">
        <v>142</v>
      </c>
      <c r="AU399" s="229" t="s">
        <v>79</v>
      </c>
      <c r="AV399" s="13" t="s">
        <v>79</v>
      </c>
      <c r="AW399" s="13" t="s">
        <v>31</v>
      </c>
      <c r="AX399" s="13" t="s">
        <v>69</v>
      </c>
      <c r="AY399" s="229" t="s">
        <v>133</v>
      </c>
    </row>
    <row r="400" s="13" customFormat="1">
      <c r="A400" s="13"/>
      <c r="B400" s="218"/>
      <c r="C400" s="219"/>
      <c r="D400" s="220" t="s">
        <v>142</v>
      </c>
      <c r="E400" s="221" t="s">
        <v>19</v>
      </c>
      <c r="F400" s="222" t="s">
        <v>1409</v>
      </c>
      <c r="G400" s="219"/>
      <c r="H400" s="223">
        <v>50</v>
      </c>
      <c r="I400" s="224"/>
      <c r="J400" s="219"/>
      <c r="K400" s="219"/>
      <c r="L400" s="225"/>
      <c r="M400" s="226"/>
      <c r="N400" s="227"/>
      <c r="O400" s="227"/>
      <c r="P400" s="227"/>
      <c r="Q400" s="227"/>
      <c r="R400" s="227"/>
      <c r="S400" s="227"/>
      <c r="T400" s="228"/>
      <c r="U400" s="13"/>
      <c r="V400" s="13"/>
      <c r="W400" s="13"/>
      <c r="X400" s="13"/>
      <c r="Y400" s="13"/>
      <c r="Z400" s="13"/>
      <c r="AA400" s="13"/>
      <c r="AB400" s="13"/>
      <c r="AC400" s="13"/>
      <c r="AD400" s="13"/>
      <c r="AE400" s="13"/>
      <c r="AT400" s="229" t="s">
        <v>142</v>
      </c>
      <c r="AU400" s="229" t="s">
        <v>79</v>
      </c>
      <c r="AV400" s="13" t="s">
        <v>79</v>
      </c>
      <c r="AW400" s="13" t="s">
        <v>31</v>
      </c>
      <c r="AX400" s="13" t="s">
        <v>69</v>
      </c>
      <c r="AY400" s="229" t="s">
        <v>133</v>
      </c>
    </row>
    <row r="401" s="13" customFormat="1">
      <c r="A401" s="13"/>
      <c r="B401" s="218"/>
      <c r="C401" s="219"/>
      <c r="D401" s="220" t="s">
        <v>142</v>
      </c>
      <c r="E401" s="221" t="s">
        <v>19</v>
      </c>
      <c r="F401" s="222" t="s">
        <v>1410</v>
      </c>
      <c r="G401" s="219"/>
      <c r="H401" s="223">
        <v>200</v>
      </c>
      <c r="I401" s="224"/>
      <c r="J401" s="219"/>
      <c r="K401" s="219"/>
      <c r="L401" s="225"/>
      <c r="M401" s="226"/>
      <c r="N401" s="227"/>
      <c r="O401" s="227"/>
      <c r="P401" s="227"/>
      <c r="Q401" s="227"/>
      <c r="R401" s="227"/>
      <c r="S401" s="227"/>
      <c r="T401" s="228"/>
      <c r="U401" s="13"/>
      <c r="V401" s="13"/>
      <c r="W401" s="13"/>
      <c r="X401" s="13"/>
      <c r="Y401" s="13"/>
      <c r="Z401" s="13"/>
      <c r="AA401" s="13"/>
      <c r="AB401" s="13"/>
      <c r="AC401" s="13"/>
      <c r="AD401" s="13"/>
      <c r="AE401" s="13"/>
      <c r="AT401" s="229" t="s">
        <v>142</v>
      </c>
      <c r="AU401" s="229" t="s">
        <v>79</v>
      </c>
      <c r="AV401" s="13" t="s">
        <v>79</v>
      </c>
      <c r="AW401" s="13" t="s">
        <v>31</v>
      </c>
      <c r="AX401" s="13" t="s">
        <v>69</v>
      </c>
      <c r="AY401" s="229" t="s">
        <v>133</v>
      </c>
    </row>
    <row r="402" s="13" customFormat="1">
      <c r="A402" s="13"/>
      <c r="B402" s="218"/>
      <c r="C402" s="219"/>
      <c r="D402" s="220" t="s">
        <v>142</v>
      </c>
      <c r="E402" s="221" t="s">
        <v>19</v>
      </c>
      <c r="F402" s="222" t="s">
        <v>1413</v>
      </c>
      <c r="G402" s="219"/>
      <c r="H402" s="223">
        <v>50</v>
      </c>
      <c r="I402" s="224"/>
      <c r="J402" s="219"/>
      <c r="K402" s="219"/>
      <c r="L402" s="225"/>
      <c r="M402" s="226"/>
      <c r="N402" s="227"/>
      <c r="O402" s="227"/>
      <c r="P402" s="227"/>
      <c r="Q402" s="227"/>
      <c r="R402" s="227"/>
      <c r="S402" s="227"/>
      <c r="T402" s="228"/>
      <c r="U402" s="13"/>
      <c r="V402" s="13"/>
      <c r="W402" s="13"/>
      <c r="X402" s="13"/>
      <c r="Y402" s="13"/>
      <c r="Z402" s="13"/>
      <c r="AA402" s="13"/>
      <c r="AB402" s="13"/>
      <c r="AC402" s="13"/>
      <c r="AD402" s="13"/>
      <c r="AE402" s="13"/>
      <c r="AT402" s="229" t="s">
        <v>142</v>
      </c>
      <c r="AU402" s="229" t="s">
        <v>79</v>
      </c>
      <c r="AV402" s="13" t="s">
        <v>79</v>
      </c>
      <c r="AW402" s="13" t="s">
        <v>31</v>
      </c>
      <c r="AX402" s="13" t="s">
        <v>69</v>
      </c>
      <c r="AY402" s="229" t="s">
        <v>133</v>
      </c>
    </row>
    <row r="403" s="13" customFormat="1">
      <c r="A403" s="13"/>
      <c r="B403" s="218"/>
      <c r="C403" s="219"/>
      <c r="D403" s="220" t="s">
        <v>142</v>
      </c>
      <c r="E403" s="221" t="s">
        <v>19</v>
      </c>
      <c r="F403" s="222" t="s">
        <v>1411</v>
      </c>
      <c r="G403" s="219"/>
      <c r="H403" s="223">
        <v>50</v>
      </c>
      <c r="I403" s="224"/>
      <c r="J403" s="219"/>
      <c r="K403" s="219"/>
      <c r="L403" s="225"/>
      <c r="M403" s="226"/>
      <c r="N403" s="227"/>
      <c r="O403" s="227"/>
      <c r="P403" s="227"/>
      <c r="Q403" s="227"/>
      <c r="R403" s="227"/>
      <c r="S403" s="227"/>
      <c r="T403" s="228"/>
      <c r="U403" s="13"/>
      <c r="V403" s="13"/>
      <c r="W403" s="13"/>
      <c r="X403" s="13"/>
      <c r="Y403" s="13"/>
      <c r="Z403" s="13"/>
      <c r="AA403" s="13"/>
      <c r="AB403" s="13"/>
      <c r="AC403" s="13"/>
      <c r="AD403" s="13"/>
      <c r="AE403" s="13"/>
      <c r="AT403" s="229" t="s">
        <v>142</v>
      </c>
      <c r="AU403" s="229" t="s">
        <v>79</v>
      </c>
      <c r="AV403" s="13" t="s">
        <v>79</v>
      </c>
      <c r="AW403" s="13" t="s">
        <v>31</v>
      </c>
      <c r="AX403" s="13" t="s">
        <v>69</v>
      </c>
      <c r="AY403" s="229" t="s">
        <v>133</v>
      </c>
    </row>
    <row r="404" s="13" customFormat="1">
      <c r="A404" s="13"/>
      <c r="B404" s="218"/>
      <c r="C404" s="219"/>
      <c r="D404" s="220" t="s">
        <v>142</v>
      </c>
      <c r="E404" s="221" t="s">
        <v>19</v>
      </c>
      <c r="F404" s="222" t="s">
        <v>1412</v>
      </c>
      <c r="G404" s="219"/>
      <c r="H404" s="223">
        <v>100</v>
      </c>
      <c r="I404" s="224"/>
      <c r="J404" s="219"/>
      <c r="K404" s="219"/>
      <c r="L404" s="225"/>
      <c r="M404" s="226"/>
      <c r="N404" s="227"/>
      <c r="O404" s="227"/>
      <c r="P404" s="227"/>
      <c r="Q404" s="227"/>
      <c r="R404" s="227"/>
      <c r="S404" s="227"/>
      <c r="T404" s="228"/>
      <c r="U404" s="13"/>
      <c r="V404" s="13"/>
      <c r="W404" s="13"/>
      <c r="X404" s="13"/>
      <c r="Y404" s="13"/>
      <c r="Z404" s="13"/>
      <c r="AA404" s="13"/>
      <c r="AB404" s="13"/>
      <c r="AC404" s="13"/>
      <c r="AD404" s="13"/>
      <c r="AE404" s="13"/>
      <c r="AT404" s="229" t="s">
        <v>142</v>
      </c>
      <c r="AU404" s="229" t="s">
        <v>79</v>
      </c>
      <c r="AV404" s="13" t="s">
        <v>79</v>
      </c>
      <c r="AW404" s="13" t="s">
        <v>31</v>
      </c>
      <c r="AX404" s="13" t="s">
        <v>69</v>
      </c>
      <c r="AY404" s="229" t="s">
        <v>133</v>
      </c>
    </row>
    <row r="405" s="14" customFormat="1">
      <c r="A405" s="14"/>
      <c r="B405" s="230"/>
      <c r="C405" s="231"/>
      <c r="D405" s="220" t="s">
        <v>142</v>
      </c>
      <c r="E405" s="232" t="s">
        <v>19</v>
      </c>
      <c r="F405" s="233" t="s">
        <v>144</v>
      </c>
      <c r="G405" s="231"/>
      <c r="H405" s="234">
        <v>800</v>
      </c>
      <c r="I405" s="235"/>
      <c r="J405" s="231"/>
      <c r="K405" s="231"/>
      <c r="L405" s="236"/>
      <c r="M405" s="237"/>
      <c r="N405" s="238"/>
      <c r="O405" s="238"/>
      <c r="P405" s="238"/>
      <c r="Q405" s="238"/>
      <c r="R405" s="238"/>
      <c r="S405" s="238"/>
      <c r="T405" s="239"/>
      <c r="U405" s="14"/>
      <c r="V405" s="14"/>
      <c r="W405" s="14"/>
      <c r="X405" s="14"/>
      <c r="Y405" s="14"/>
      <c r="Z405" s="14"/>
      <c r="AA405" s="14"/>
      <c r="AB405" s="14"/>
      <c r="AC405" s="14"/>
      <c r="AD405" s="14"/>
      <c r="AE405" s="14"/>
      <c r="AT405" s="240" t="s">
        <v>142</v>
      </c>
      <c r="AU405" s="240" t="s">
        <v>79</v>
      </c>
      <c r="AV405" s="14" t="s">
        <v>140</v>
      </c>
      <c r="AW405" s="14" t="s">
        <v>31</v>
      </c>
      <c r="AX405" s="14" t="s">
        <v>77</v>
      </c>
      <c r="AY405" s="240" t="s">
        <v>133</v>
      </c>
    </row>
    <row r="406" s="2" customFormat="1" ht="24.15" customHeight="1">
      <c r="A406" s="39"/>
      <c r="B406" s="40"/>
      <c r="C406" s="205" t="s">
        <v>722</v>
      </c>
      <c r="D406" s="205" t="s">
        <v>135</v>
      </c>
      <c r="E406" s="206" t="s">
        <v>1295</v>
      </c>
      <c r="F406" s="207" t="s">
        <v>1296</v>
      </c>
      <c r="G406" s="208" t="s">
        <v>279</v>
      </c>
      <c r="H406" s="209">
        <v>2</v>
      </c>
      <c r="I406" s="210"/>
      <c r="J406" s="211">
        <f>ROUND(I406*H406,2)</f>
        <v>0</v>
      </c>
      <c r="K406" s="207" t="s">
        <v>139</v>
      </c>
      <c r="L406" s="45"/>
      <c r="M406" s="212" t="s">
        <v>19</v>
      </c>
      <c r="N406" s="213" t="s">
        <v>40</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140</v>
      </c>
      <c r="AT406" s="216" t="s">
        <v>135</v>
      </c>
      <c r="AU406" s="216" t="s">
        <v>79</v>
      </c>
      <c r="AY406" s="18" t="s">
        <v>133</v>
      </c>
      <c r="BE406" s="217">
        <f>IF(N406="základní",J406,0)</f>
        <v>0</v>
      </c>
      <c r="BF406" s="217">
        <f>IF(N406="snížená",J406,0)</f>
        <v>0</v>
      </c>
      <c r="BG406" s="217">
        <f>IF(N406="zákl. přenesená",J406,0)</f>
        <v>0</v>
      </c>
      <c r="BH406" s="217">
        <f>IF(N406="sníž. přenesená",J406,0)</f>
        <v>0</v>
      </c>
      <c r="BI406" s="217">
        <f>IF(N406="nulová",J406,0)</f>
        <v>0</v>
      </c>
      <c r="BJ406" s="18" t="s">
        <v>77</v>
      </c>
      <c r="BK406" s="217">
        <f>ROUND(I406*H406,2)</f>
        <v>0</v>
      </c>
      <c r="BL406" s="18" t="s">
        <v>140</v>
      </c>
      <c r="BM406" s="216" t="s">
        <v>1421</v>
      </c>
    </row>
    <row r="407" s="15" customFormat="1">
      <c r="A407" s="15"/>
      <c r="B407" s="265"/>
      <c r="C407" s="266"/>
      <c r="D407" s="220" t="s">
        <v>142</v>
      </c>
      <c r="E407" s="267" t="s">
        <v>19</v>
      </c>
      <c r="F407" s="268" t="s">
        <v>1400</v>
      </c>
      <c r="G407" s="266"/>
      <c r="H407" s="267" t="s">
        <v>19</v>
      </c>
      <c r="I407" s="269"/>
      <c r="J407" s="266"/>
      <c r="K407" s="266"/>
      <c r="L407" s="270"/>
      <c r="M407" s="271"/>
      <c r="N407" s="272"/>
      <c r="O407" s="272"/>
      <c r="P407" s="272"/>
      <c r="Q407" s="272"/>
      <c r="R407" s="272"/>
      <c r="S407" s="272"/>
      <c r="T407" s="273"/>
      <c r="U407" s="15"/>
      <c r="V407" s="15"/>
      <c r="W407" s="15"/>
      <c r="X407" s="15"/>
      <c r="Y407" s="15"/>
      <c r="Z407" s="15"/>
      <c r="AA407" s="15"/>
      <c r="AB407" s="15"/>
      <c r="AC407" s="15"/>
      <c r="AD407" s="15"/>
      <c r="AE407" s="15"/>
      <c r="AT407" s="274" t="s">
        <v>142</v>
      </c>
      <c r="AU407" s="274" t="s">
        <v>79</v>
      </c>
      <c r="AV407" s="15" t="s">
        <v>77</v>
      </c>
      <c r="AW407" s="15" t="s">
        <v>31</v>
      </c>
      <c r="AX407" s="15" t="s">
        <v>69</v>
      </c>
      <c r="AY407" s="274" t="s">
        <v>133</v>
      </c>
    </row>
    <row r="408" s="13" customFormat="1">
      <c r="A408" s="13"/>
      <c r="B408" s="218"/>
      <c r="C408" s="219"/>
      <c r="D408" s="220" t="s">
        <v>142</v>
      </c>
      <c r="E408" s="221" t="s">
        <v>19</v>
      </c>
      <c r="F408" s="222" t="s">
        <v>1363</v>
      </c>
      <c r="G408" s="219"/>
      <c r="H408" s="223">
        <v>2</v>
      </c>
      <c r="I408" s="224"/>
      <c r="J408" s="219"/>
      <c r="K408" s="219"/>
      <c r="L408" s="225"/>
      <c r="M408" s="226"/>
      <c r="N408" s="227"/>
      <c r="O408" s="227"/>
      <c r="P408" s="227"/>
      <c r="Q408" s="227"/>
      <c r="R408" s="227"/>
      <c r="S408" s="227"/>
      <c r="T408" s="228"/>
      <c r="U408" s="13"/>
      <c r="V408" s="13"/>
      <c r="W408" s="13"/>
      <c r="X408" s="13"/>
      <c r="Y408" s="13"/>
      <c r="Z408" s="13"/>
      <c r="AA408" s="13"/>
      <c r="AB408" s="13"/>
      <c r="AC408" s="13"/>
      <c r="AD408" s="13"/>
      <c r="AE408" s="13"/>
      <c r="AT408" s="229" t="s">
        <v>142</v>
      </c>
      <c r="AU408" s="229" t="s">
        <v>79</v>
      </c>
      <c r="AV408" s="13" t="s">
        <v>79</v>
      </c>
      <c r="AW408" s="13" t="s">
        <v>31</v>
      </c>
      <c r="AX408" s="13" t="s">
        <v>69</v>
      </c>
      <c r="AY408" s="229" t="s">
        <v>133</v>
      </c>
    </row>
    <row r="409" s="14" customFormat="1">
      <c r="A409" s="14"/>
      <c r="B409" s="230"/>
      <c r="C409" s="231"/>
      <c r="D409" s="220" t="s">
        <v>142</v>
      </c>
      <c r="E409" s="232" t="s">
        <v>19</v>
      </c>
      <c r="F409" s="233" t="s">
        <v>144</v>
      </c>
      <c r="G409" s="231"/>
      <c r="H409" s="234">
        <v>2</v>
      </c>
      <c r="I409" s="235"/>
      <c r="J409" s="231"/>
      <c r="K409" s="231"/>
      <c r="L409" s="236"/>
      <c r="M409" s="237"/>
      <c r="N409" s="238"/>
      <c r="O409" s="238"/>
      <c r="P409" s="238"/>
      <c r="Q409" s="238"/>
      <c r="R409" s="238"/>
      <c r="S409" s="238"/>
      <c r="T409" s="239"/>
      <c r="U409" s="14"/>
      <c r="V409" s="14"/>
      <c r="W409" s="14"/>
      <c r="X409" s="14"/>
      <c r="Y409" s="14"/>
      <c r="Z409" s="14"/>
      <c r="AA409" s="14"/>
      <c r="AB409" s="14"/>
      <c r="AC409" s="14"/>
      <c r="AD409" s="14"/>
      <c r="AE409" s="14"/>
      <c r="AT409" s="240" t="s">
        <v>142</v>
      </c>
      <c r="AU409" s="240" t="s">
        <v>79</v>
      </c>
      <c r="AV409" s="14" t="s">
        <v>140</v>
      </c>
      <c r="AW409" s="14" t="s">
        <v>31</v>
      </c>
      <c r="AX409" s="14" t="s">
        <v>77</v>
      </c>
      <c r="AY409" s="240" t="s">
        <v>133</v>
      </c>
    </row>
    <row r="410" s="2" customFormat="1" ht="24.15" customHeight="1">
      <c r="A410" s="39"/>
      <c r="B410" s="40"/>
      <c r="C410" s="205" t="s">
        <v>727</v>
      </c>
      <c r="D410" s="205" t="s">
        <v>135</v>
      </c>
      <c r="E410" s="206" t="s">
        <v>1299</v>
      </c>
      <c r="F410" s="207" t="s">
        <v>1300</v>
      </c>
      <c r="G410" s="208" t="s">
        <v>279</v>
      </c>
      <c r="H410" s="209">
        <v>100</v>
      </c>
      <c r="I410" s="210"/>
      <c r="J410" s="211">
        <f>ROUND(I410*H410,2)</f>
        <v>0</v>
      </c>
      <c r="K410" s="207" t="s">
        <v>139</v>
      </c>
      <c r="L410" s="45"/>
      <c r="M410" s="212" t="s">
        <v>19</v>
      </c>
      <c r="N410" s="213" t="s">
        <v>40</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140</v>
      </c>
      <c r="AT410" s="216" t="s">
        <v>135</v>
      </c>
      <c r="AU410" s="216" t="s">
        <v>79</v>
      </c>
      <c r="AY410" s="18" t="s">
        <v>133</v>
      </c>
      <c r="BE410" s="217">
        <f>IF(N410="základní",J410,0)</f>
        <v>0</v>
      </c>
      <c r="BF410" s="217">
        <f>IF(N410="snížená",J410,0)</f>
        <v>0</v>
      </c>
      <c r="BG410" s="217">
        <f>IF(N410="zákl. přenesená",J410,0)</f>
        <v>0</v>
      </c>
      <c r="BH410" s="217">
        <f>IF(N410="sníž. přenesená",J410,0)</f>
        <v>0</v>
      </c>
      <c r="BI410" s="217">
        <f>IF(N410="nulová",J410,0)</f>
        <v>0</v>
      </c>
      <c r="BJ410" s="18" t="s">
        <v>77</v>
      </c>
      <c r="BK410" s="217">
        <f>ROUND(I410*H410,2)</f>
        <v>0</v>
      </c>
      <c r="BL410" s="18" t="s">
        <v>140</v>
      </c>
      <c r="BM410" s="216" t="s">
        <v>1422</v>
      </c>
    </row>
    <row r="411" s="15" customFormat="1">
      <c r="A411" s="15"/>
      <c r="B411" s="265"/>
      <c r="C411" s="266"/>
      <c r="D411" s="220" t="s">
        <v>142</v>
      </c>
      <c r="E411" s="267" t="s">
        <v>19</v>
      </c>
      <c r="F411" s="268" t="s">
        <v>1400</v>
      </c>
      <c r="G411" s="266"/>
      <c r="H411" s="267" t="s">
        <v>19</v>
      </c>
      <c r="I411" s="269"/>
      <c r="J411" s="266"/>
      <c r="K411" s="266"/>
      <c r="L411" s="270"/>
      <c r="M411" s="271"/>
      <c r="N411" s="272"/>
      <c r="O411" s="272"/>
      <c r="P411" s="272"/>
      <c r="Q411" s="272"/>
      <c r="R411" s="272"/>
      <c r="S411" s="272"/>
      <c r="T411" s="273"/>
      <c r="U411" s="15"/>
      <c r="V411" s="15"/>
      <c r="W411" s="15"/>
      <c r="X411" s="15"/>
      <c r="Y411" s="15"/>
      <c r="Z411" s="15"/>
      <c r="AA411" s="15"/>
      <c r="AB411" s="15"/>
      <c r="AC411" s="15"/>
      <c r="AD411" s="15"/>
      <c r="AE411" s="15"/>
      <c r="AT411" s="274" t="s">
        <v>142</v>
      </c>
      <c r="AU411" s="274" t="s">
        <v>79</v>
      </c>
      <c r="AV411" s="15" t="s">
        <v>77</v>
      </c>
      <c r="AW411" s="15" t="s">
        <v>31</v>
      </c>
      <c r="AX411" s="15" t="s">
        <v>69</v>
      </c>
      <c r="AY411" s="274" t="s">
        <v>133</v>
      </c>
    </row>
    <row r="412" s="13" customFormat="1">
      <c r="A412" s="13"/>
      <c r="B412" s="218"/>
      <c r="C412" s="219"/>
      <c r="D412" s="220" t="s">
        <v>142</v>
      </c>
      <c r="E412" s="221" t="s">
        <v>19</v>
      </c>
      <c r="F412" s="222" t="s">
        <v>1423</v>
      </c>
      <c r="G412" s="219"/>
      <c r="H412" s="223">
        <v>100</v>
      </c>
      <c r="I412" s="224"/>
      <c r="J412" s="219"/>
      <c r="K412" s="219"/>
      <c r="L412" s="225"/>
      <c r="M412" s="226"/>
      <c r="N412" s="227"/>
      <c r="O412" s="227"/>
      <c r="P412" s="227"/>
      <c r="Q412" s="227"/>
      <c r="R412" s="227"/>
      <c r="S412" s="227"/>
      <c r="T412" s="228"/>
      <c r="U412" s="13"/>
      <c r="V412" s="13"/>
      <c r="W412" s="13"/>
      <c r="X412" s="13"/>
      <c r="Y412" s="13"/>
      <c r="Z412" s="13"/>
      <c r="AA412" s="13"/>
      <c r="AB412" s="13"/>
      <c r="AC412" s="13"/>
      <c r="AD412" s="13"/>
      <c r="AE412" s="13"/>
      <c r="AT412" s="229" t="s">
        <v>142</v>
      </c>
      <c r="AU412" s="229" t="s">
        <v>79</v>
      </c>
      <c r="AV412" s="13" t="s">
        <v>79</v>
      </c>
      <c r="AW412" s="13" t="s">
        <v>31</v>
      </c>
      <c r="AX412" s="13" t="s">
        <v>69</v>
      </c>
      <c r="AY412" s="229" t="s">
        <v>133</v>
      </c>
    </row>
    <row r="413" s="14" customFormat="1">
      <c r="A413" s="14"/>
      <c r="B413" s="230"/>
      <c r="C413" s="231"/>
      <c r="D413" s="220" t="s">
        <v>142</v>
      </c>
      <c r="E413" s="232" t="s">
        <v>19</v>
      </c>
      <c r="F413" s="233" t="s">
        <v>144</v>
      </c>
      <c r="G413" s="231"/>
      <c r="H413" s="234">
        <v>100</v>
      </c>
      <c r="I413" s="235"/>
      <c r="J413" s="231"/>
      <c r="K413" s="231"/>
      <c r="L413" s="236"/>
      <c r="M413" s="237"/>
      <c r="N413" s="238"/>
      <c r="O413" s="238"/>
      <c r="P413" s="238"/>
      <c r="Q413" s="238"/>
      <c r="R413" s="238"/>
      <c r="S413" s="238"/>
      <c r="T413" s="239"/>
      <c r="U413" s="14"/>
      <c r="V413" s="14"/>
      <c r="W413" s="14"/>
      <c r="X413" s="14"/>
      <c r="Y413" s="14"/>
      <c r="Z413" s="14"/>
      <c r="AA413" s="14"/>
      <c r="AB413" s="14"/>
      <c r="AC413" s="14"/>
      <c r="AD413" s="14"/>
      <c r="AE413" s="14"/>
      <c r="AT413" s="240" t="s">
        <v>142</v>
      </c>
      <c r="AU413" s="240" t="s">
        <v>79</v>
      </c>
      <c r="AV413" s="14" t="s">
        <v>140</v>
      </c>
      <c r="AW413" s="14" t="s">
        <v>31</v>
      </c>
      <c r="AX413" s="14" t="s">
        <v>77</v>
      </c>
      <c r="AY413" s="240" t="s">
        <v>133</v>
      </c>
    </row>
    <row r="414" s="2" customFormat="1" ht="24.15" customHeight="1">
      <c r="A414" s="39"/>
      <c r="B414" s="40"/>
      <c r="C414" s="205" t="s">
        <v>732</v>
      </c>
      <c r="D414" s="205" t="s">
        <v>135</v>
      </c>
      <c r="E414" s="206" t="s">
        <v>1315</v>
      </c>
      <c r="F414" s="207" t="s">
        <v>1316</v>
      </c>
      <c r="G414" s="208" t="s">
        <v>279</v>
      </c>
      <c r="H414" s="209">
        <v>2</v>
      </c>
      <c r="I414" s="210"/>
      <c r="J414" s="211">
        <f>ROUND(I414*H414,2)</f>
        <v>0</v>
      </c>
      <c r="K414" s="207" t="s">
        <v>139</v>
      </c>
      <c r="L414" s="45"/>
      <c r="M414" s="212" t="s">
        <v>19</v>
      </c>
      <c r="N414" s="213" t="s">
        <v>40</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140</v>
      </c>
      <c r="AT414" s="216" t="s">
        <v>135</v>
      </c>
      <c r="AU414" s="216" t="s">
        <v>79</v>
      </c>
      <c r="AY414" s="18" t="s">
        <v>133</v>
      </c>
      <c r="BE414" s="217">
        <f>IF(N414="základní",J414,0)</f>
        <v>0</v>
      </c>
      <c r="BF414" s="217">
        <f>IF(N414="snížená",J414,0)</f>
        <v>0</v>
      </c>
      <c r="BG414" s="217">
        <f>IF(N414="zákl. přenesená",J414,0)</f>
        <v>0</v>
      </c>
      <c r="BH414" s="217">
        <f>IF(N414="sníž. přenesená",J414,0)</f>
        <v>0</v>
      </c>
      <c r="BI414" s="217">
        <f>IF(N414="nulová",J414,0)</f>
        <v>0</v>
      </c>
      <c r="BJ414" s="18" t="s">
        <v>77</v>
      </c>
      <c r="BK414" s="217">
        <f>ROUND(I414*H414,2)</f>
        <v>0</v>
      </c>
      <c r="BL414" s="18" t="s">
        <v>140</v>
      </c>
      <c r="BM414" s="216" t="s">
        <v>1424</v>
      </c>
    </row>
    <row r="415" s="15" customFormat="1">
      <c r="A415" s="15"/>
      <c r="B415" s="265"/>
      <c r="C415" s="266"/>
      <c r="D415" s="220" t="s">
        <v>142</v>
      </c>
      <c r="E415" s="267" t="s">
        <v>19</v>
      </c>
      <c r="F415" s="268" t="s">
        <v>1400</v>
      </c>
      <c r="G415" s="266"/>
      <c r="H415" s="267" t="s">
        <v>19</v>
      </c>
      <c r="I415" s="269"/>
      <c r="J415" s="266"/>
      <c r="K415" s="266"/>
      <c r="L415" s="270"/>
      <c r="M415" s="271"/>
      <c r="N415" s="272"/>
      <c r="O415" s="272"/>
      <c r="P415" s="272"/>
      <c r="Q415" s="272"/>
      <c r="R415" s="272"/>
      <c r="S415" s="272"/>
      <c r="T415" s="273"/>
      <c r="U415" s="15"/>
      <c r="V415" s="15"/>
      <c r="W415" s="15"/>
      <c r="X415" s="15"/>
      <c r="Y415" s="15"/>
      <c r="Z415" s="15"/>
      <c r="AA415" s="15"/>
      <c r="AB415" s="15"/>
      <c r="AC415" s="15"/>
      <c r="AD415" s="15"/>
      <c r="AE415" s="15"/>
      <c r="AT415" s="274" t="s">
        <v>142</v>
      </c>
      <c r="AU415" s="274" t="s">
        <v>79</v>
      </c>
      <c r="AV415" s="15" t="s">
        <v>77</v>
      </c>
      <c r="AW415" s="15" t="s">
        <v>31</v>
      </c>
      <c r="AX415" s="15" t="s">
        <v>69</v>
      </c>
      <c r="AY415" s="274" t="s">
        <v>133</v>
      </c>
    </row>
    <row r="416" s="13" customFormat="1">
      <c r="A416" s="13"/>
      <c r="B416" s="218"/>
      <c r="C416" s="219"/>
      <c r="D416" s="220" t="s">
        <v>142</v>
      </c>
      <c r="E416" s="221" t="s">
        <v>19</v>
      </c>
      <c r="F416" s="222" t="s">
        <v>1363</v>
      </c>
      <c r="G416" s="219"/>
      <c r="H416" s="223">
        <v>2</v>
      </c>
      <c r="I416" s="224"/>
      <c r="J416" s="219"/>
      <c r="K416" s="219"/>
      <c r="L416" s="225"/>
      <c r="M416" s="226"/>
      <c r="N416" s="227"/>
      <c r="O416" s="227"/>
      <c r="P416" s="227"/>
      <c r="Q416" s="227"/>
      <c r="R416" s="227"/>
      <c r="S416" s="227"/>
      <c r="T416" s="228"/>
      <c r="U416" s="13"/>
      <c r="V416" s="13"/>
      <c r="W416" s="13"/>
      <c r="X416" s="13"/>
      <c r="Y416" s="13"/>
      <c r="Z416" s="13"/>
      <c r="AA416" s="13"/>
      <c r="AB416" s="13"/>
      <c r="AC416" s="13"/>
      <c r="AD416" s="13"/>
      <c r="AE416" s="13"/>
      <c r="AT416" s="229" t="s">
        <v>142</v>
      </c>
      <c r="AU416" s="229" t="s">
        <v>79</v>
      </c>
      <c r="AV416" s="13" t="s">
        <v>79</v>
      </c>
      <c r="AW416" s="13" t="s">
        <v>31</v>
      </c>
      <c r="AX416" s="13" t="s">
        <v>69</v>
      </c>
      <c r="AY416" s="229" t="s">
        <v>133</v>
      </c>
    </row>
    <row r="417" s="14" customFormat="1">
      <c r="A417" s="14"/>
      <c r="B417" s="230"/>
      <c r="C417" s="231"/>
      <c r="D417" s="220" t="s">
        <v>142</v>
      </c>
      <c r="E417" s="232" t="s">
        <v>19</v>
      </c>
      <c r="F417" s="233" t="s">
        <v>144</v>
      </c>
      <c r="G417" s="231"/>
      <c r="H417" s="234">
        <v>2</v>
      </c>
      <c r="I417" s="235"/>
      <c r="J417" s="231"/>
      <c r="K417" s="231"/>
      <c r="L417" s="236"/>
      <c r="M417" s="237"/>
      <c r="N417" s="238"/>
      <c r="O417" s="238"/>
      <c r="P417" s="238"/>
      <c r="Q417" s="238"/>
      <c r="R417" s="238"/>
      <c r="S417" s="238"/>
      <c r="T417" s="239"/>
      <c r="U417" s="14"/>
      <c r="V417" s="14"/>
      <c r="W417" s="14"/>
      <c r="X417" s="14"/>
      <c r="Y417" s="14"/>
      <c r="Z417" s="14"/>
      <c r="AA417" s="14"/>
      <c r="AB417" s="14"/>
      <c r="AC417" s="14"/>
      <c r="AD417" s="14"/>
      <c r="AE417" s="14"/>
      <c r="AT417" s="240" t="s">
        <v>142</v>
      </c>
      <c r="AU417" s="240" t="s">
        <v>79</v>
      </c>
      <c r="AV417" s="14" t="s">
        <v>140</v>
      </c>
      <c r="AW417" s="14" t="s">
        <v>31</v>
      </c>
      <c r="AX417" s="14" t="s">
        <v>77</v>
      </c>
      <c r="AY417" s="240" t="s">
        <v>133</v>
      </c>
    </row>
    <row r="418" s="2" customFormat="1" ht="24.15" customHeight="1">
      <c r="A418" s="39"/>
      <c r="B418" s="40"/>
      <c r="C418" s="205" t="s">
        <v>737</v>
      </c>
      <c r="D418" s="205" t="s">
        <v>135</v>
      </c>
      <c r="E418" s="206" t="s">
        <v>1318</v>
      </c>
      <c r="F418" s="207" t="s">
        <v>1319</v>
      </c>
      <c r="G418" s="208" t="s">
        <v>279</v>
      </c>
      <c r="H418" s="209">
        <v>100</v>
      </c>
      <c r="I418" s="210"/>
      <c r="J418" s="211">
        <f>ROUND(I418*H418,2)</f>
        <v>0</v>
      </c>
      <c r="K418" s="207" t="s">
        <v>139</v>
      </c>
      <c r="L418" s="45"/>
      <c r="M418" s="212" t="s">
        <v>19</v>
      </c>
      <c r="N418" s="213" t="s">
        <v>40</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140</v>
      </c>
      <c r="AT418" s="216" t="s">
        <v>135</v>
      </c>
      <c r="AU418" s="216" t="s">
        <v>79</v>
      </c>
      <c r="AY418" s="18" t="s">
        <v>133</v>
      </c>
      <c r="BE418" s="217">
        <f>IF(N418="základní",J418,0)</f>
        <v>0</v>
      </c>
      <c r="BF418" s="217">
        <f>IF(N418="snížená",J418,0)</f>
        <v>0</v>
      </c>
      <c r="BG418" s="217">
        <f>IF(N418="zákl. přenesená",J418,0)</f>
        <v>0</v>
      </c>
      <c r="BH418" s="217">
        <f>IF(N418="sníž. přenesená",J418,0)</f>
        <v>0</v>
      </c>
      <c r="BI418" s="217">
        <f>IF(N418="nulová",J418,0)</f>
        <v>0</v>
      </c>
      <c r="BJ418" s="18" t="s">
        <v>77</v>
      </c>
      <c r="BK418" s="217">
        <f>ROUND(I418*H418,2)</f>
        <v>0</v>
      </c>
      <c r="BL418" s="18" t="s">
        <v>140</v>
      </c>
      <c r="BM418" s="216" t="s">
        <v>1425</v>
      </c>
    </row>
    <row r="419" s="15" customFormat="1">
      <c r="A419" s="15"/>
      <c r="B419" s="265"/>
      <c r="C419" s="266"/>
      <c r="D419" s="220" t="s">
        <v>142</v>
      </c>
      <c r="E419" s="267" t="s">
        <v>19</v>
      </c>
      <c r="F419" s="268" t="s">
        <v>1400</v>
      </c>
      <c r="G419" s="266"/>
      <c r="H419" s="267" t="s">
        <v>19</v>
      </c>
      <c r="I419" s="269"/>
      <c r="J419" s="266"/>
      <c r="K419" s="266"/>
      <c r="L419" s="270"/>
      <c r="M419" s="271"/>
      <c r="N419" s="272"/>
      <c r="O419" s="272"/>
      <c r="P419" s="272"/>
      <c r="Q419" s="272"/>
      <c r="R419" s="272"/>
      <c r="S419" s="272"/>
      <c r="T419" s="273"/>
      <c r="U419" s="15"/>
      <c r="V419" s="15"/>
      <c r="W419" s="15"/>
      <c r="X419" s="15"/>
      <c r="Y419" s="15"/>
      <c r="Z419" s="15"/>
      <c r="AA419" s="15"/>
      <c r="AB419" s="15"/>
      <c r="AC419" s="15"/>
      <c r="AD419" s="15"/>
      <c r="AE419" s="15"/>
      <c r="AT419" s="274" t="s">
        <v>142</v>
      </c>
      <c r="AU419" s="274" t="s">
        <v>79</v>
      </c>
      <c r="AV419" s="15" t="s">
        <v>77</v>
      </c>
      <c r="AW419" s="15" t="s">
        <v>31</v>
      </c>
      <c r="AX419" s="15" t="s">
        <v>69</v>
      </c>
      <c r="AY419" s="274" t="s">
        <v>133</v>
      </c>
    </row>
    <row r="420" s="13" customFormat="1">
      <c r="A420" s="13"/>
      <c r="B420" s="218"/>
      <c r="C420" s="219"/>
      <c r="D420" s="220" t="s">
        <v>142</v>
      </c>
      <c r="E420" s="221" t="s">
        <v>19</v>
      </c>
      <c r="F420" s="222" t="s">
        <v>1423</v>
      </c>
      <c r="G420" s="219"/>
      <c r="H420" s="223">
        <v>100</v>
      </c>
      <c r="I420" s="224"/>
      <c r="J420" s="219"/>
      <c r="K420" s="219"/>
      <c r="L420" s="225"/>
      <c r="M420" s="226"/>
      <c r="N420" s="227"/>
      <c r="O420" s="227"/>
      <c r="P420" s="227"/>
      <c r="Q420" s="227"/>
      <c r="R420" s="227"/>
      <c r="S420" s="227"/>
      <c r="T420" s="228"/>
      <c r="U420" s="13"/>
      <c r="V420" s="13"/>
      <c r="W420" s="13"/>
      <c r="X420" s="13"/>
      <c r="Y420" s="13"/>
      <c r="Z420" s="13"/>
      <c r="AA420" s="13"/>
      <c r="AB420" s="13"/>
      <c r="AC420" s="13"/>
      <c r="AD420" s="13"/>
      <c r="AE420" s="13"/>
      <c r="AT420" s="229" t="s">
        <v>142</v>
      </c>
      <c r="AU420" s="229" t="s">
        <v>79</v>
      </c>
      <c r="AV420" s="13" t="s">
        <v>79</v>
      </c>
      <c r="AW420" s="13" t="s">
        <v>31</v>
      </c>
      <c r="AX420" s="13" t="s">
        <v>69</v>
      </c>
      <c r="AY420" s="229" t="s">
        <v>133</v>
      </c>
    </row>
    <row r="421" s="14" customFormat="1">
      <c r="A421" s="14"/>
      <c r="B421" s="230"/>
      <c r="C421" s="231"/>
      <c r="D421" s="220" t="s">
        <v>142</v>
      </c>
      <c r="E421" s="232" t="s">
        <v>19</v>
      </c>
      <c r="F421" s="233" t="s">
        <v>144</v>
      </c>
      <c r="G421" s="231"/>
      <c r="H421" s="234">
        <v>100</v>
      </c>
      <c r="I421" s="235"/>
      <c r="J421" s="231"/>
      <c r="K421" s="231"/>
      <c r="L421" s="236"/>
      <c r="M421" s="237"/>
      <c r="N421" s="238"/>
      <c r="O421" s="238"/>
      <c r="P421" s="238"/>
      <c r="Q421" s="238"/>
      <c r="R421" s="238"/>
      <c r="S421" s="238"/>
      <c r="T421" s="239"/>
      <c r="U421" s="14"/>
      <c r="V421" s="14"/>
      <c r="W421" s="14"/>
      <c r="X421" s="14"/>
      <c r="Y421" s="14"/>
      <c r="Z421" s="14"/>
      <c r="AA421" s="14"/>
      <c r="AB421" s="14"/>
      <c r="AC421" s="14"/>
      <c r="AD421" s="14"/>
      <c r="AE421" s="14"/>
      <c r="AT421" s="240" t="s">
        <v>142</v>
      </c>
      <c r="AU421" s="240" t="s">
        <v>79</v>
      </c>
      <c r="AV421" s="14" t="s">
        <v>140</v>
      </c>
      <c r="AW421" s="14" t="s">
        <v>31</v>
      </c>
      <c r="AX421" s="14" t="s">
        <v>77</v>
      </c>
      <c r="AY421" s="240" t="s">
        <v>133</v>
      </c>
    </row>
    <row r="422" s="2" customFormat="1" ht="24.15" customHeight="1">
      <c r="A422" s="39"/>
      <c r="B422" s="40"/>
      <c r="C422" s="205" t="s">
        <v>747</v>
      </c>
      <c r="D422" s="205" t="s">
        <v>135</v>
      </c>
      <c r="E422" s="206" t="s">
        <v>287</v>
      </c>
      <c r="F422" s="207" t="s">
        <v>288</v>
      </c>
      <c r="G422" s="208" t="s">
        <v>279</v>
      </c>
      <c r="H422" s="209">
        <v>7</v>
      </c>
      <c r="I422" s="210"/>
      <c r="J422" s="211">
        <f>ROUND(I422*H422,2)</f>
        <v>0</v>
      </c>
      <c r="K422" s="207" t="s">
        <v>139</v>
      </c>
      <c r="L422" s="45"/>
      <c r="M422" s="212" t="s">
        <v>19</v>
      </c>
      <c r="N422" s="213" t="s">
        <v>40</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140</v>
      </c>
      <c r="AT422" s="216" t="s">
        <v>135</v>
      </c>
      <c r="AU422" s="216" t="s">
        <v>79</v>
      </c>
      <c r="AY422" s="18" t="s">
        <v>133</v>
      </c>
      <c r="BE422" s="217">
        <f>IF(N422="základní",J422,0)</f>
        <v>0</v>
      </c>
      <c r="BF422" s="217">
        <f>IF(N422="snížená",J422,0)</f>
        <v>0</v>
      </c>
      <c r="BG422" s="217">
        <f>IF(N422="zákl. přenesená",J422,0)</f>
        <v>0</v>
      </c>
      <c r="BH422" s="217">
        <f>IF(N422="sníž. přenesená",J422,0)</f>
        <v>0</v>
      </c>
      <c r="BI422" s="217">
        <f>IF(N422="nulová",J422,0)</f>
        <v>0</v>
      </c>
      <c r="BJ422" s="18" t="s">
        <v>77</v>
      </c>
      <c r="BK422" s="217">
        <f>ROUND(I422*H422,2)</f>
        <v>0</v>
      </c>
      <c r="BL422" s="18" t="s">
        <v>140</v>
      </c>
      <c r="BM422" s="216" t="s">
        <v>1426</v>
      </c>
    </row>
    <row r="423" s="13" customFormat="1">
      <c r="A423" s="13"/>
      <c r="B423" s="218"/>
      <c r="C423" s="219"/>
      <c r="D423" s="220" t="s">
        <v>142</v>
      </c>
      <c r="E423" s="221" t="s">
        <v>19</v>
      </c>
      <c r="F423" s="222" t="s">
        <v>1376</v>
      </c>
      <c r="G423" s="219"/>
      <c r="H423" s="223">
        <v>2</v>
      </c>
      <c r="I423" s="224"/>
      <c r="J423" s="219"/>
      <c r="K423" s="219"/>
      <c r="L423" s="225"/>
      <c r="M423" s="226"/>
      <c r="N423" s="227"/>
      <c r="O423" s="227"/>
      <c r="P423" s="227"/>
      <c r="Q423" s="227"/>
      <c r="R423" s="227"/>
      <c r="S423" s="227"/>
      <c r="T423" s="228"/>
      <c r="U423" s="13"/>
      <c r="V423" s="13"/>
      <c r="W423" s="13"/>
      <c r="X423" s="13"/>
      <c r="Y423" s="13"/>
      <c r="Z423" s="13"/>
      <c r="AA423" s="13"/>
      <c r="AB423" s="13"/>
      <c r="AC423" s="13"/>
      <c r="AD423" s="13"/>
      <c r="AE423" s="13"/>
      <c r="AT423" s="229" t="s">
        <v>142</v>
      </c>
      <c r="AU423" s="229" t="s">
        <v>79</v>
      </c>
      <c r="AV423" s="13" t="s">
        <v>79</v>
      </c>
      <c r="AW423" s="13" t="s">
        <v>31</v>
      </c>
      <c r="AX423" s="13" t="s">
        <v>69</v>
      </c>
      <c r="AY423" s="229" t="s">
        <v>133</v>
      </c>
    </row>
    <row r="424" s="13" customFormat="1">
      <c r="A424" s="13"/>
      <c r="B424" s="218"/>
      <c r="C424" s="219"/>
      <c r="D424" s="220" t="s">
        <v>142</v>
      </c>
      <c r="E424" s="221" t="s">
        <v>19</v>
      </c>
      <c r="F424" s="222" t="s">
        <v>1377</v>
      </c>
      <c r="G424" s="219"/>
      <c r="H424" s="223">
        <v>5</v>
      </c>
      <c r="I424" s="224"/>
      <c r="J424" s="219"/>
      <c r="K424" s="219"/>
      <c r="L424" s="225"/>
      <c r="M424" s="226"/>
      <c r="N424" s="227"/>
      <c r="O424" s="227"/>
      <c r="P424" s="227"/>
      <c r="Q424" s="227"/>
      <c r="R424" s="227"/>
      <c r="S424" s="227"/>
      <c r="T424" s="228"/>
      <c r="U424" s="13"/>
      <c r="V424" s="13"/>
      <c r="W424" s="13"/>
      <c r="X424" s="13"/>
      <c r="Y424" s="13"/>
      <c r="Z424" s="13"/>
      <c r="AA424" s="13"/>
      <c r="AB424" s="13"/>
      <c r="AC424" s="13"/>
      <c r="AD424" s="13"/>
      <c r="AE424" s="13"/>
      <c r="AT424" s="229" t="s">
        <v>142</v>
      </c>
      <c r="AU424" s="229" t="s">
        <v>79</v>
      </c>
      <c r="AV424" s="13" t="s">
        <v>79</v>
      </c>
      <c r="AW424" s="13" t="s">
        <v>31</v>
      </c>
      <c r="AX424" s="13" t="s">
        <v>69</v>
      </c>
      <c r="AY424" s="229" t="s">
        <v>133</v>
      </c>
    </row>
    <row r="425" s="14" customFormat="1">
      <c r="A425" s="14"/>
      <c r="B425" s="230"/>
      <c r="C425" s="231"/>
      <c r="D425" s="220" t="s">
        <v>142</v>
      </c>
      <c r="E425" s="232" t="s">
        <v>19</v>
      </c>
      <c r="F425" s="233" t="s">
        <v>144</v>
      </c>
      <c r="G425" s="231"/>
      <c r="H425" s="234">
        <v>7</v>
      </c>
      <c r="I425" s="235"/>
      <c r="J425" s="231"/>
      <c r="K425" s="231"/>
      <c r="L425" s="236"/>
      <c r="M425" s="237"/>
      <c r="N425" s="238"/>
      <c r="O425" s="238"/>
      <c r="P425" s="238"/>
      <c r="Q425" s="238"/>
      <c r="R425" s="238"/>
      <c r="S425" s="238"/>
      <c r="T425" s="239"/>
      <c r="U425" s="14"/>
      <c r="V425" s="14"/>
      <c r="W425" s="14"/>
      <c r="X425" s="14"/>
      <c r="Y425" s="14"/>
      <c r="Z425" s="14"/>
      <c r="AA425" s="14"/>
      <c r="AB425" s="14"/>
      <c r="AC425" s="14"/>
      <c r="AD425" s="14"/>
      <c r="AE425" s="14"/>
      <c r="AT425" s="240" t="s">
        <v>142</v>
      </c>
      <c r="AU425" s="240" t="s">
        <v>79</v>
      </c>
      <c r="AV425" s="14" t="s">
        <v>140</v>
      </c>
      <c r="AW425" s="14" t="s">
        <v>31</v>
      </c>
      <c r="AX425" s="14" t="s">
        <v>77</v>
      </c>
      <c r="AY425" s="240" t="s">
        <v>133</v>
      </c>
    </row>
    <row r="426" s="2" customFormat="1" ht="24.15" customHeight="1">
      <c r="A426" s="39"/>
      <c r="B426" s="40"/>
      <c r="C426" s="205" t="s">
        <v>752</v>
      </c>
      <c r="D426" s="205" t="s">
        <v>135</v>
      </c>
      <c r="E426" s="206" t="s">
        <v>1427</v>
      </c>
      <c r="F426" s="207" t="s">
        <v>1428</v>
      </c>
      <c r="G426" s="208" t="s">
        <v>279</v>
      </c>
      <c r="H426" s="209">
        <v>7</v>
      </c>
      <c r="I426" s="210"/>
      <c r="J426" s="211">
        <f>ROUND(I426*H426,2)</f>
        <v>0</v>
      </c>
      <c r="K426" s="207" t="s">
        <v>19</v>
      </c>
      <c r="L426" s="45"/>
      <c r="M426" s="212" t="s">
        <v>19</v>
      </c>
      <c r="N426" s="213" t="s">
        <v>40</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140</v>
      </c>
      <c r="AT426" s="216" t="s">
        <v>135</v>
      </c>
      <c r="AU426" s="216" t="s">
        <v>79</v>
      </c>
      <c r="AY426" s="18" t="s">
        <v>133</v>
      </c>
      <c r="BE426" s="217">
        <f>IF(N426="základní",J426,0)</f>
        <v>0</v>
      </c>
      <c r="BF426" s="217">
        <f>IF(N426="snížená",J426,0)</f>
        <v>0</v>
      </c>
      <c r="BG426" s="217">
        <f>IF(N426="zákl. přenesená",J426,0)</f>
        <v>0</v>
      </c>
      <c r="BH426" s="217">
        <f>IF(N426="sníž. přenesená",J426,0)</f>
        <v>0</v>
      </c>
      <c r="BI426" s="217">
        <f>IF(N426="nulová",J426,0)</f>
        <v>0</v>
      </c>
      <c r="BJ426" s="18" t="s">
        <v>77</v>
      </c>
      <c r="BK426" s="217">
        <f>ROUND(I426*H426,2)</f>
        <v>0</v>
      </c>
      <c r="BL426" s="18" t="s">
        <v>140</v>
      </c>
      <c r="BM426" s="216" t="s">
        <v>1429</v>
      </c>
    </row>
    <row r="427" s="13" customFormat="1">
      <c r="A427" s="13"/>
      <c r="B427" s="218"/>
      <c r="C427" s="219"/>
      <c r="D427" s="220" t="s">
        <v>142</v>
      </c>
      <c r="E427" s="221" t="s">
        <v>19</v>
      </c>
      <c r="F427" s="222" t="s">
        <v>1376</v>
      </c>
      <c r="G427" s="219"/>
      <c r="H427" s="223">
        <v>2</v>
      </c>
      <c r="I427" s="224"/>
      <c r="J427" s="219"/>
      <c r="K427" s="219"/>
      <c r="L427" s="225"/>
      <c r="M427" s="226"/>
      <c r="N427" s="227"/>
      <c r="O427" s="227"/>
      <c r="P427" s="227"/>
      <c r="Q427" s="227"/>
      <c r="R427" s="227"/>
      <c r="S427" s="227"/>
      <c r="T427" s="228"/>
      <c r="U427" s="13"/>
      <c r="V427" s="13"/>
      <c r="W427" s="13"/>
      <c r="X427" s="13"/>
      <c r="Y427" s="13"/>
      <c r="Z427" s="13"/>
      <c r="AA427" s="13"/>
      <c r="AB427" s="13"/>
      <c r="AC427" s="13"/>
      <c r="AD427" s="13"/>
      <c r="AE427" s="13"/>
      <c r="AT427" s="229" t="s">
        <v>142</v>
      </c>
      <c r="AU427" s="229" t="s">
        <v>79</v>
      </c>
      <c r="AV427" s="13" t="s">
        <v>79</v>
      </c>
      <c r="AW427" s="13" t="s">
        <v>31</v>
      </c>
      <c r="AX427" s="13" t="s">
        <v>69</v>
      </c>
      <c r="AY427" s="229" t="s">
        <v>133</v>
      </c>
    </row>
    <row r="428" s="13" customFormat="1">
      <c r="A428" s="13"/>
      <c r="B428" s="218"/>
      <c r="C428" s="219"/>
      <c r="D428" s="220" t="s">
        <v>142</v>
      </c>
      <c r="E428" s="221" t="s">
        <v>19</v>
      </c>
      <c r="F428" s="222" t="s">
        <v>1377</v>
      </c>
      <c r="G428" s="219"/>
      <c r="H428" s="223">
        <v>5</v>
      </c>
      <c r="I428" s="224"/>
      <c r="J428" s="219"/>
      <c r="K428" s="219"/>
      <c r="L428" s="225"/>
      <c r="M428" s="226"/>
      <c r="N428" s="227"/>
      <c r="O428" s="227"/>
      <c r="P428" s="227"/>
      <c r="Q428" s="227"/>
      <c r="R428" s="227"/>
      <c r="S428" s="227"/>
      <c r="T428" s="228"/>
      <c r="U428" s="13"/>
      <c r="V428" s="13"/>
      <c r="W428" s="13"/>
      <c r="X428" s="13"/>
      <c r="Y428" s="13"/>
      <c r="Z428" s="13"/>
      <c r="AA428" s="13"/>
      <c r="AB428" s="13"/>
      <c r="AC428" s="13"/>
      <c r="AD428" s="13"/>
      <c r="AE428" s="13"/>
      <c r="AT428" s="229" t="s">
        <v>142</v>
      </c>
      <c r="AU428" s="229" t="s">
        <v>79</v>
      </c>
      <c r="AV428" s="13" t="s">
        <v>79</v>
      </c>
      <c r="AW428" s="13" t="s">
        <v>31</v>
      </c>
      <c r="AX428" s="13" t="s">
        <v>69</v>
      </c>
      <c r="AY428" s="229" t="s">
        <v>133</v>
      </c>
    </row>
    <row r="429" s="14" customFormat="1">
      <c r="A429" s="14"/>
      <c r="B429" s="230"/>
      <c r="C429" s="231"/>
      <c r="D429" s="220" t="s">
        <v>142</v>
      </c>
      <c r="E429" s="232" t="s">
        <v>19</v>
      </c>
      <c r="F429" s="233" t="s">
        <v>144</v>
      </c>
      <c r="G429" s="231"/>
      <c r="H429" s="234">
        <v>7</v>
      </c>
      <c r="I429" s="235"/>
      <c r="J429" s="231"/>
      <c r="K429" s="231"/>
      <c r="L429" s="236"/>
      <c r="M429" s="246"/>
      <c r="N429" s="247"/>
      <c r="O429" s="247"/>
      <c r="P429" s="247"/>
      <c r="Q429" s="247"/>
      <c r="R429" s="247"/>
      <c r="S429" s="247"/>
      <c r="T429" s="248"/>
      <c r="U429" s="14"/>
      <c r="V429" s="14"/>
      <c r="W429" s="14"/>
      <c r="X429" s="14"/>
      <c r="Y429" s="14"/>
      <c r="Z429" s="14"/>
      <c r="AA429" s="14"/>
      <c r="AB429" s="14"/>
      <c r="AC429" s="14"/>
      <c r="AD429" s="14"/>
      <c r="AE429" s="14"/>
      <c r="AT429" s="240" t="s">
        <v>142</v>
      </c>
      <c r="AU429" s="240" t="s">
        <v>79</v>
      </c>
      <c r="AV429" s="14" t="s">
        <v>140</v>
      </c>
      <c r="AW429" s="14" t="s">
        <v>31</v>
      </c>
      <c r="AX429" s="14" t="s">
        <v>77</v>
      </c>
      <c r="AY429" s="240" t="s">
        <v>133</v>
      </c>
    </row>
    <row r="430" s="2" customFormat="1" ht="6.96" customHeight="1">
      <c r="A430" s="39"/>
      <c r="B430" s="60"/>
      <c r="C430" s="61"/>
      <c r="D430" s="61"/>
      <c r="E430" s="61"/>
      <c r="F430" s="61"/>
      <c r="G430" s="61"/>
      <c r="H430" s="61"/>
      <c r="I430" s="61"/>
      <c r="J430" s="61"/>
      <c r="K430" s="61"/>
      <c r="L430" s="45"/>
      <c r="M430" s="39"/>
      <c r="O430" s="39"/>
      <c r="P430" s="39"/>
      <c r="Q430" s="39"/>
      <c r="R430" s="39"/>
      <c r="S430" s="39"/>
      <c r="T430" s="39"/>
      <c r="U430" s="39"/>
      <c r="V430" s="39"/>
      <c r="W430" s="39"/>
      <c r="X430" s="39"/>
      <c r="Y430" s="39"/>
      <c r="Z430" s="39"/>
      <c r="AA430" s="39"/>
      <c r="AB430" s="39"/>
      <c r="AC430" s="39"/>
      <c r="AD430" s="39"/>
      <c r="AE430" s="39"/>
    </row>
  </sheetData>
  <sheetProtection sheet="1" autoFilter="0" formatColumns="0" formatRows="0" objects="1" scenarios="1" spinCount="100000" saltValue="xSBb7xCpMjIN1VjsWwnKz05sjSU2bal9rKKo7cJPjz6gOYb0m7288XfHv2gDMuGVoQk3aNsjz1thMRwKMjCzCA==" hashValue="gVlPStTC0pAc7mkaaK2C6QAohtTPUzzvMvtJREsF5VrM7v6RKC4n0bBDhQ+UrSJdl+ZL6aDvwQ6enbdo7cI7EQ==" algorithmName="SHA-512" password="CC35"/>
  <autoFilter ref="C85:K429"/>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Habelová Markéta</dc:creator>
  <cp:lastModifiedBy>Habelová Markéta</cp:lastModifiedBy>
  <dcterms:created xsi:type="dcterms:W3CDTF">2021-08-09T19:01:19Z</dcterms:created>
  <dcterms:modified xsi:type="dcterms:W3CDTF">2021-08-09T19:01:32Z</dcterms:modified>
</cp:coreProperties>
</file>